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U:\INFORMES CORES WEB\BEH\BEH 2014\2024\12. DICIEMBRE\"/>
    </mc:Choice>
  </mc:AlternateContent>
  <xr:revisionPtr revIDLastSave="0" documentId="13_ncr:1_{0663C0B3-5AC8-4662-BC5C-13C80105A28D}"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<sst xmlns="http://schemas.openxmlformats.org/spreadsheetml/2006/main" count="1842" uniqueCount="694">
  <si>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</si>
  <si>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</si>
  <si>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</si>
  <si>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</si>
  <si>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</si>
  <si>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</si>
  <si>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</si>
  <si>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</si>
  <si>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</si>
  <si>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</si>
  <si>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</si>
  <si>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</si>
  <si>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</si>
  <si>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</si>
  <si>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</si>
  <si>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</si>
  <si>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</si>
  <si>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</si>
  <si>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</si>
  <si>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</si>
  <si>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</si>
  <si>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</si>
  <si>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</si>
  <si>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</si>
  <si>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</si>
  <si>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</si>
  <si>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</si>
  <si>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</si>
  <si>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</si>
  <si>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</si>
  <si>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</si>
  <si>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</si>
  <si>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</si>
  <si>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</si>
  <si>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</si>
  <si>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</si>
  <si>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</si>
  <si>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</si>
  <si>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</si>
  <si>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</si>
  <si>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</si>
  <si>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</si>
  <si>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</si>
  <si>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</si>
  <si>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</si>
  <si>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</si>
  <si>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</si>
  <si>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</si>
  <si>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</si>
  <si>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</si>
  <si>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</si>
  <si>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</si>
  <si>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</si>
  <si>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</si>
  <si>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</si>
  <si>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</si>
  <si>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</si>
  <si>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</si>
  <si>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</si>
  <si>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</si>
  <si>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</si>
  <si>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</si>
  <si>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</si>
  <si>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</si>
  <si>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</si>
  <si>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</si>
  <si>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</si>
  <si>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</si>
  <si>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</si>
  <si>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</si>
  <si>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</si>
  <si>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</si>
  <si>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</si>
  <si>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</si>
  <si>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</si>
  <si>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</si>
  <si>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</si>
  <si>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</si>
  <si>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</si>
  <si>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</si>
  <si>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</si>
  <si>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</si>
  <si>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</si>
  <si>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</si>
  <si>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</si>
  <si>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</si>
  <si>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</si>
  <si>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</si>
  <si>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</si>
  <si>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</si>
  <si>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</si>
  <si>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</si>
  <si>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</si>
  <si>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</si>
  <si>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</si>
  <si>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</si>
  <si>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</si>
  <si>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</si>
  <si>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</si>
  <si>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</si>
  <si>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</si>
  <si>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</si>
  <si>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</si>
  <si>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</si>
  <si>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</si>
  <si>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</si>
  <si>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</si>
  <si>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</si>
  <si>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</si>
  <si>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</si>
  <si>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</si>
  <si>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</si>
  <si>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</si>
  <si>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</si>
  <si>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</si>
  <si>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</si>
  <si>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</si>
  <si>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</si>
  <si>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</si>
  <si>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</si>
  <si>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</si>
  <si>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</si>
  <si>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</si>
  <si>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</si>
  <si>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</si>
  <si>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</si>
  <si>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</si>
  <si>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</si>
  <si>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</si>
  <si>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</si>
  <si>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</si>
  <si>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</si>
  <si>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</si>
  <si>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</si>
  <si>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</si>
  <si>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</si>
  <si>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</si>
  <si>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</si>
  <si>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</si>
  <si>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</si>
  <si>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</si>
  <si>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</si>
  <si>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</si>
  <si>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</si>
  <si>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</si>
  <si>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</si>
  <si>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</si>
  <si>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</si>
  <si>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</si>
  <si>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</si>
  <si>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</si>
  <si>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</si>
  <si>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</si>
  <si>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</si>
  <si>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</si>
  <si>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</si>
  <si>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</si>
  <si>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</si>
  <si>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</si>
  <si>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</si>
  <si>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</si>
  <si>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</si>
  <si>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</si>
  <si>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</si>
  <si>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</si>
  <si>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</si>
  <si>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</si>
  <si>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</si>
  <si>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</si>
  <si>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</si>
  <si>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</si>
  <si>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</si>
  <si>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</si>
  <si>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</si>
  <si>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</si>
  <si>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</si>
  <si>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</si>
  <si>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</si>
  <si>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</si>
  <si>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</si>
  <si>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</si>
  <si>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</si>
  <si>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</si>
  <si>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</si>
  <si>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</si>
  <si>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</si>
  <si>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</si>
  <si>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</si>
  <si>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</si>
  <si>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</si>
  <si>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</si>
  <si>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</si>
  <si>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</si>
  <si>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</si>
  <si>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</si>
  <si>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</si>
  <si>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</si>
  <si>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</si>
  <si>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</si>
  <si>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</si>
  <si>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</si>
  <si>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</si>
  <si>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</si>
  <si>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</si>
  <si>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</si>
  <si>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</si>
  <si>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</si>
  <si>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</si>
  <si>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</si>
  <si>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</si>
  <si>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</si>
  <si>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</si>
  <si>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</si>
  <si>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</si>
  <si>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</si>
  <si>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</si>
  <si>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</si>
  <si>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</si>
  <si>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</si>
  <si>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</si>
  <si>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</si>
  <si>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</si>
  <si>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</si>
  <si>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</si>
  <si>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</si>
  <si>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</si>
  <si>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</si>
  <si>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</si>
  <si>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</si>
  <si>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</si>
  <si>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</si>
  <si>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</si>
  <si>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</si>
  <si>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</si>
  <si>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</si>
  <si>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</si>
  <si>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</si>
  <si>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</si>
  <si>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</si>
  <si>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</si>
  <si>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</si>
  <si>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</si>
  <si>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</si>
  <si>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</si>
  <si>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</si>
  <si>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</si>
  <si>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</si>
  <si>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</si>
  <si>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</si>
  <si>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</si>
  <si>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</si>
  <si>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</si>
  <si>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</si>
  <si>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</si>
  <si>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</si>
  <si>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</si>
  <si>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</si>
  <si>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</si>
  <si>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</si>
  <si>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</si>
  <si>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</si>
  <si>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</si>
  <si>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</si>
  <si>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</si>
  <si>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</si>
  <si>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</si>
  <si>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</si>
  <si>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</si>
  <si>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</si>
  <si>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</si>
  <si>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</si>
  <si>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</si>
  <si>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</si>
  <si>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</si>
  <si>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</si>
  <si>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</si>
  <si>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</si>
  <si>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</si>
  <si>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</si>
  <si>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</si>
  <si>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</si>
  <si>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</si>
  <si>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</si>
  <si>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</si>
  <si>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</si>
  <si>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</si>
  <si>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</si>
  <si>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</si>
  <si>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</si>
  <si>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</si>
  <si>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</si>
  <si>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</si>
  <si>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</si>
  <si>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</si>
  <si>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</si>
  <si>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</si>
  <si>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</si>
  <si>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</si>
  <si>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</si>
  <si>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</si>
  <si>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</si>
  <si>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</si>
  <si>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</si>
  <si>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</si>
  <si>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</si>
  <si>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</si>
  <si>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</si>
  <si>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</si>
  <si>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</si>
  <si>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</si>
  <si>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</si>
  <si>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</si>
  <si>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</si>
  <si>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</si>
  <si>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</si>
  <si>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</si>
  <si>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</si>
  <si>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</si>
  <si>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</si>
  <si>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</si>
  <si>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</si>
  <si>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</si>
  <si>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</si>
  <si>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</si>
  <si>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</si>
  <si>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</si>
  <si>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</si>
  <si>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</si>
  <si>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</si>
  <si>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</si>
  <si>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</si>
  <si>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</si>
  <si>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</si>
  <si>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</si>
  <si>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</si>
  <si>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</si>
  <si>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</si>
  <si>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</si>
  <si>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</si>
  <si>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</si>
  <si>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</si>
  <si>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</si>
  <si>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</si>
  <si>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</si>
  <si>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</si>
  <si>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</si>
  <si>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</si>
  <si>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</si>
  <si>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</si>
  <si>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</si>
  <si>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</si>
  <si>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</si>
  <si>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</si>
  <si>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</si>
  <si>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</si>
  <si>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</si>
  <si>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</si>
  <si>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</si>
  <si>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</si>
  <si>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</si>
  <si>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</si>
  <si>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</si>
  <si>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</si>
  <si>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</si>
  <si>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</si>
  <si>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</si>
  <si>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</si>
  <si>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</si>
  <si>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</si>
  <si>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</si>
  <si>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</si>
  <si>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</si>
  <si>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</si>
  <si>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</si>
  <si>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</si>
  <si>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</si>
  <si>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</si>
  <si>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</si>
  <si>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</si>
  <si>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</si>
  <si>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</si>
  <si>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</si>
  <si>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</si>
  <si>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</si>
  <si>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</si>
  <si>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</si>
  <si>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</si>
  <si>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</si>
  <si>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</si>
  <si>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</si>
  <si>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</si>
  <si>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</si>
  <si>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</si>
  <si>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</si>
  <si>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</si>
  <si>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</si>
  <si>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</si>
  <si>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</si>
  <si>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</si>
  <si>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</si>
  <si>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</si>
  <si>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</si>
  <si>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</si>
  <si>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</si>
  <si>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</si>
  <si>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</si>
  <si>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</si>
  <si>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</si>
  <si>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</si>
  <si>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</si>
  <si>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</si>
  <si>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</si>
  <si>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</si>
  <si>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</si>
  <si>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</si>
  <si>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</si>
  <si>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</si>
  <si>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</si>
  <si>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</si>
  <si>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</si>
  <si>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</si>
  <si>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</si>
  <si>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</si>
  <si>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</si>
  <si>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</si>
  <si>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</si>
  <si>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</si>
  <si>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</si>
  <si>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</si>
  <si>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</si>
  <si>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</si>
  <si>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</si>
  <si>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</si>
  <si>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</si>
  <si>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</si>
  <si>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</si>
  <si>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</si>
  <si>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</si>
  <si>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</si>
  <si>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</si>
  <si>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</si>
  <si>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</si>
  <si>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</si>
  <si>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</si>
  <si>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</si>
  <si>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</si>
  <si>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</si>
  <si>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</si>
  <si>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</si>
  <si>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</si>
  <si>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</si>
  <si>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</si>
  <si>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</si>
  <si>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</si>
  <si>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</si>
  <si>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</si>
  <si>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</si>
  <si>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</si>
  <si>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</si>
  <si>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</si>
  <si>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</si>
  <si>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</si>
  <si>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</si>
  <si>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</si>
  <si>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</si>
  <si>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</si>
  <si>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</si>
  <si>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</si>
  <si>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</si>
  <si>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</si>
  <si>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</si>
  <si>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</si>
  <si>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</si>
  <si>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</si>
  <si>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</si>
  <si>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</si>
  <si>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</si>
  <si>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</si>
  <si>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</si>
  <si>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</si>
  <si>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</si>
  <si>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</si>
  <si>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</si>
  <si>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</si>
  <si>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</si>
  <si>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</si>
  <si>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</si>
  <si>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</si>
  <si>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</si>
  <si>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</si>
  <si>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</si>
  <si>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</si>
  <si>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</si>
  <si>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</si>
  <si>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</si>
  <si>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</si>
  <si>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</si>
  <si>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</si>
  <si>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</si>
  <si>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</si>
  <si>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</si>
  <si>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</si>
  <si>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</si>
  <si>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</si>
  <si>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</si>
  <si>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</si>
  <si>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</si>
  <si>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</si>
  <si>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</si>
  <si>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</si>
  <si>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</si>
  <si>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</si>
  <si>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</si>
  <si>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</si>
  <si>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</si>
  <si>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</si>
  <si>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</si>
  <si>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</si>
  <si>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</si>
  <si>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</si>
  <si>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</si>
  <si>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</si>
  <si>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</si>
  <si>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</si>
  <si>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</si>
  <si>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</si>
  <si>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</si>
  <si>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</si>
  <si>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</si>
  <si>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</si>
  <si>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</si>
  <si>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</si>
  <si>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</si>
  <si>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</si>
  <si>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</si>
  <si>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</si>
  <si>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</si>
  <si>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</si>
  <si>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</si>
  <si>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</si>
  <si>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</si>
  <si>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</si>
  <si>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</si>
  <si>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</si>
  <si>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</si>
  <si>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</si>
  <si>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</si>
  <si>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</si>
  <si>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</si>
  <si>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</si>
  <si>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</si>
  <si>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</si>
  <si>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</si>
  <si>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</si>
  <si>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</si>
  <si>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</si>
  <si>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</si>
  <si>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</si>
  <si>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</si>
  <si>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</si>
  <si>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</si>
  <si>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</si>
  <si>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</si>
  <si>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</si>
  <si>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</si>
  <si>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</si>
  <si>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</si>
  <si>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</si>
  <si>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</si>
  <si>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</si>
  <si>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</si>
  <si>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</si>
  <si>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</si>
  <si>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</si>
  <si>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</si>
  <si>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</si>
  <si>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</si>
  <si>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</si>
  <si>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</si>
  <si>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</si>
  <si>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</si>
  <si>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</si>
  <si>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</si>
  <si>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</si>
  <si>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</si>
  <si>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</si>
  <si>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</si>
  <si>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</si>
  <si>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</si>
  <si>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</si>
  <si>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</si>
  <si>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</si>
  <si>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</si>
  <si>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</si>
  <si>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</si>
  <si>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</si>
  <si>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</si>
  <si>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</si>
  <si>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</si>
  <si>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</si>
  <si>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17 Noviembre</t>
  </si>
  <si>
    <t>19 Enero</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</si>
  <si>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</si>
  <si>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</si>
  <si>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</si>
  <si>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</si>
  <si>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</si>
  <si>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</si>
  <si>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</si>
  <si>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</si>
  <si>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</si>
  <si>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</si>
  <si>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</si>
  <si>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</si>
  <si>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</si>
  <si>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</si>
  <si>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</si>
  <si>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</si>
  <si>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</si>
  <si>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</si>
  <si>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</si>
  <si>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</si>
  <si>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</si>
  <si>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</si>
  <si>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</si>
  <si>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</si>
  <si>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</si>
  <si>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</si>
  <si>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</si>
  <si>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</si>
  <si>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</si>
  <si>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</si>
  <si>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</si>
  <si>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</si>
  <si>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</si>
  <si>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</si>
  <si>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</si>
  <si>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</si>
  <si>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</si>
  <si>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</si>
  <si>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</si>
  <si>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</si>
  <si>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</si>
  <si>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</si>
  <si>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</si>
  <si>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</si>
  <si>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</si>
  <si>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</si>
  <si>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</si>
  <si>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</si>
  <si>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</si>
  <si>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</si>
  <si>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</si>
  <si>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</si>
  <si>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</si>
  <si>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</si>
  <si>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</si>
  <si>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</si>
  <si>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</si>
  <si>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</si>
  <si>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</si>
  <si>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</si>
  <si>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</si>
  <si>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</si>
  <si>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</si>
  <si>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</si>
  <si>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</si>
  <si>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</si>
  <si>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</si>
  <si>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</si>
  <si>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</si>
  <si>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</si>
  <si>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</si>
  <si>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</si>
  <si>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</si>
  <si>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</si>
  <si>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</si>
  <si>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</si>
  <si>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</si>
  <si>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</si>
  <si>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</si>
  <si>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</si>
  <si>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</si>
  <si>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</si>
  <si>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</si>
  <si>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</si>
  <si>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nov-24</t>
  </si>
  <si>
    <t>Malasia</t>
  </si>
  <si>
    <t>19 Noviembre</t>
  </si>
  <si>
    <t>dic-24</t>
  </si>
  <si>
    <t>dic-23</t>
  </si>
  <si>
    <t>4º 2024</t>
  </si>
  <si>
    <t>BOLETÍN ESTADÍSTICO HIDROCARBUROS DICIEMBRE 2024</t>
  </si>
  <si>
    <t>* Tasa de variación respecto al mismo periodo del año anterior // '- igual que 0,0 / ^ distinto de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</si>
</sst>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3" fontId="17" fillId="9" borderId="24" xfId="0" applyNumberFormat="1" applyFont="1" applyFill="1" applyBorder="1"/>
    <xf numFmtId="173" fontId="13" fillId="2" borderId="0" xfId="0" applyNumberFormat="1" applyFont="1" applyFill="1" applyAlignment="1">
      <alignment horizontal="right"/>
    </xf>
    <xf numFmtId="173" fontId="17" fillId="9" borderId="12" xfId="0" applyNumberFormat="1" applyFont="1" applyFill="1" applyBorder="1" applyAlignment="1">
      <alignment horizontal="right"/>
    </xf>
    <xf numFmtId="173" fontId="27" fillId="2" borderId="2" xfId="7" applyNumberFormat="1" applyFont="1" applyFill="1" applyBorder="1" applyAlignment="1" applyProtection="1">
      <protection locked="0"/>
    </xf>
    <xf numFmtId="173" fontId="13" fillId="5" borderId="0" xfId="0" applyNumberFormat="1" applyFont="1" applyFill="1"/>
    <xf numFmtId="173" fontId="13" fillId="2" borderId="0" xfId="0" applyNumberFormat="1" applyFont="1" applyFill="1"/>
    <xf numFmtId="173" fontId="13" fillId="6" borderId="0" xfId="0" quotePrefix="1" applyNumberFormat="1" applyFont="1" applyFill="1"/>
    <xf numFmtId="173" fontId="31" fillId="5" borderId="0" xfId="0" applyNumberFormat="1" applyFont="1" applyFill="1"/>
    <xf numFmtId="173" fontId="31" fillId="2" borderId="0" xfId="0" applyNumberFormat="1" applyFont="1" applyFill="1"/>
    <xf numFmtId="173" fontId="31" fillId="6" borderId="0" xfId="0" applyNumberFormat="1" applyFont="1" applyFill="1"/>
    <xf numFmtId="173" fontId="17" fillId="2" borderId="2" xfId="0" applyNumberFormat="1" applyFont="1" applyFill="1" applyBorder="1"/>
    <xf numFmtId="168"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173" fontId="17" fillId="9" borderId="12" xfId="0" applyNumberFormat="1" applyFont="1" applyFill="1" applyBorder="1"/>
    <xf numFmtId="0" fontId="8" fillId="2" borderId="5" xfId="1" quotePrefix="1" applyFont="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4" fontId="4" fillId="2" borderId="6" xfId="1" applyNumberFormat="1" applyFill="1" applyBorder="1" applyAlignment="1">
      <alignment horizontal="right"/>
    </xf>
    <xf numFmtId="168" fontId="4" fillId="6" borderId="1" xfId="1" quotePrefix="1" applyNumberFormat="1" applyFill="1" applyBorder="1" applyAlignment="1">
      <alignment horizontal="right"/>
    </xf>
    <xf numFmtId="0" fontId="31" fillId="2" borderId="0" xfId="0" applyFont="1" applyFill="1" applyAlignment="1">
      <alignment horizontal="left" indent="1"/>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177" fontId="16" fillId="6" borderId="1" xfId="0" applyNumberFormat="1" applyFont="1" applyFill="1" applyBorder="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7">
    <dxf>
      <numFmt numFmtId="188" formatCode="\^;\^;\^"/>
    </dxf>
    <dxf>
      <numFmt numFmtId="188" formatCode="\^;\^;\^"/>
    </dxf>
    <dxf>
      <numFmt numFmtId="189" formatCode="\^"/>
    </dxf>
    <dxf>
      <numFmt numFmtId="190" formatCode="&quot;-&quot;"/>
    </dxf>
    <dxf>
      <numFmt numFmtId="190" formatCode="&quot;-&quot;"/>
    </dxf>
    <dxf>
      <numFmt numFmtId="188" formatCode="\^;\^;\^"/>
    </dxf>
    <dxf>
      <numFmt numFmtId="191" formatCode="&quot;^&quot;"/>
    </dxf>
    <dxf>
      <numFmt numFmtId="188" formatCode="\^;\^;\^"/>
    </dxf>
    <dxf>
      <numFmt numFmtId="188" formatCode="\^;\^;\^"/>
    </dxf>
    <dxf>
      <numFmt numFmtId="190" formatCode="&quot;-&quot;"/>
    </dxf>
    <dxf>
      <numFmt numFmtId="189" formatCode="\^"/>
    </dxf>
    <dxf>
      <numFmt numFmtId="188" formatCode="\^;\^;\^"/>
    </dxf>
    <dxf>
      <numFmt numFmtId="190" formatCode="&quot;-&quot;"/>
    </dxf>
    <dxf>
      <numFmt numFmtId="189" formatCode="\^"/>
    </dxf>
    <dxf>
      <numFmt numFmtId="189" formatCode="\^"/>
    </dxf>
    <dxf>
      <numFmt numFmtId="190" formatCode="&quot;-&quot;"/>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9" formatCode="\^"/>
    </dxf>
    <dxf>
      <numFmt numFmtId="188"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8" formatCode="\^;\^;\^"/>
    </dxf>
    <dxf>
      <numFmt numFmtId="189" formatCode="\^"/>
    </dxf>
    <dxf>
      <numFmt numFmtId="192" formatCode="\^;\^;0"/>
    </dxf>
    <dxf>
      <numFmt numFmtId="192" formatCode="\^;\^;0"/>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88" formatCode="\^;\^;\^"/>
    </dxf>
    <dxf>
      <numFmt numFmtId="190" formatCode="&quot;-&quot;"/>
    </dxf>
    <dxf>
      <numFmt numFmtId="189" formatCode="\^"/>
    </dxf>
    <dxf>
      <numFmt numFmtId="183" formatCode="\^;&quot;^&quot;"/>
    </dxf>
    <dxf>
      <numFmt numFmtId="188"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90" formatCode="&quot;-&quot;"/>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90" formatCode="&quot;-&quot;"/>
    </dxf>
    <dxf>
      <numFmt numFmtId="188" formatCode="\^;\^;\^"/>
    </dxf>
    <dxf>
      <numFmt numFmtId="190" formatCode="&quot;-&quot;"/>
    </dxf>
    <dxf>
      <numFmt numFmtId="188"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90" formatCode="&quot;-&quot;"/>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8" formatCode="\^;\^;\^"/>
    </dxf>
    <dxf>
      <numFmt numFmtId="189" formatCode="\^"/>
    </dxf>
    <dxf>
      <numFmt numFmtId="190"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8" formatCode="\^;\^;\^"/>
    </dxf>
    <dxf>
      <numFmt numFmtId="189" formatCode="\^"/>
    </dxf>
    <dxf>
      <numFmt numFmtId="190" formatCode="&quot;-&quot;"/>
    </dxf>
    <dxf>
      <numFmt numFmtId="189"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692</v>
      </c>
    </row>
    <row r="3" spans="1:9" ht="15" customHeight="1" x14ac:dyDescent="0.2">
      <c r="A3" s="499">
        <v>45657</v>
      </c>
    </row>
    <row r="4" spans="1:9" ht="15" customHeight="1" x14ac:dyDescent="0.25">
      <c r="A4" s="768" t="s">
        <v>19</v>
      </c>
      <c r="B4" s="768"/>
      <c r="C4" s="768"/>
      <c r="D4" s="768"/>
      <c r="E4" s="768"/>
      <c r="F4" s="768"/>
      <c r="G4" s="76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613</v>
      </c>
      <c r="D63" s="719"/>
      <c r="E63" s="719"/>
      <c r="F63" s="719"/>
      <c r="G63" s="719"/>
    </row>
    <row r="64" spans="1:8" ht="15" customHeight="1" x14ac:dyDescent="0.2">
      <c r="B64" s="6"/>
      <c r="C64" s="8" t="s">
        <v>360</v>
      </c>
      <c r="D64" s="8"/>
      <c r="E64" s="8"/>
      <c r="F64" s="8"/>
      <c r="G64" s="8"/>
    </row>
    <row r="65" spans="2:9" ht="15" customHeight="1" x14ac:dyDescent="0.2">
      <c r="B65" s="6"/>
      <c r="C65" s="8" t="s">
        <v>618</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9" t="s">
        <v>504</v>
      </c>
      <c r="B98" s="770"/>
      <c r="C98" s="770"/>
      <c r="D98" s="770"/>
      <c r="E98" s="770"/>
      <c r="F98" s="770"/>
      <c r="G98" s="770"/>
      <c r="H98" s="770"/>
      <c r="I98" s="770"/>
      <c r="J98" s="770"/>
      <c r="K98" s="770"/>
    </row>
    <row r="99" spans="1:11" ht="15" customHeight="1" x14ac:dyDescent="0.2">
      <c r="A99" s="770"/>
      <c r="B99" s="770"/>
      <c r="C99" s="770"/>
      <c r="D99" s="770"/>
      <c r="E99" s="770"/>
      <c r="F99" s="770"/>
      <c r="G99" s="770"/>
      <c r="H99" s="770"/>
      <c r="I99" s="770"/>
      <c r="J99" s="770"/>
      <c r="K99" s="770"/>
    </row>
    <row r="100" spans="1:11" ht="15" customHeight="1" x14ac:dyDescent="0.2">
      <c r="A100" s="770"/>
      <c r="B100" s="770"/>
      <c r="C100" s="770"/>
      <c r="D100" s="770"/>
      <c r="E100" s="770"/>
      <c r="F100" s="770"/>
      <c r="G100" s="770"/>
      <c r="H100" s="770"/>
      <c r="I100" s="770"/>
      <c r="J100" s="770"/>
      <c r="K100" s="770"/>
    </row>
    <row r="101" spans="1:11" ht="15" customHeight="1" x14ac:dyDescent="0.2">
      <c r="A101" s="770"/>
      <c r="B101" s="770"/>
      <c r="C101" s="770"/>
      <c r="D101" s="770"/>
      <c r="E101" s="770"/>
      <c r="F101" s="770"/>
      <c r="G101" s="770"/>
      <c r="H101" s="770"/>
      <c r="I101" s="770"/>
      <c r="J101" s="770"/>
      <c r="K101" s="770"/>
    </row>
    <row r="102" spans="1:11" ht="15" customHeight="1" x14ac:dyDescent="0.2">
      <c r="A102" s="770"/>
      <c r="B102" s="770"/>
      <c r="C102" s="770"/>
      <c r="D102" s="770"/>
      <c r="E102" s="770"/>
      <c r="F102" s="770"/>
      <c r="G102" s="770"/>
      <c r="H102" s="770"/>
      <c r="I102" s="770"/>
      <c r="J102" s="770"/>
      <c r="K102" s="770"/>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7">
        <f>INDICE!A3</f>
        <v>45657</v>
      </c>
      <c r="C3" s="788"/>
      <c r="D3" s="788" t="s">
        <v>115</v>
      </c>
      <c r="E3" s="788"/>
      <c r="F3" s="788" t="s">
        <v>116</v>
      </c>
      <c r="G3" s="789"/>
      <c r="H3" s="788"/>
    </row>
    <row r="4" spans="1:8" x14ac:dyDescent="0.2">
      <c r="A4" s="347"/>
      <c r="B4" s="348" t="s">
        <v>47</v>
      </c>
      <c r="C4" s="348" t="s">
        <v>417</v>
      </c>
      <c r="D4" s="348" t="s">
        <v>47</v>
      </c>
      <c r="E4" s="348" t="s">
        <v>417</v>
      </c>
      <c r="F4" s="348" t="s">
        <v>47</v>
      </c>
      <c r="G4" s="349" t="s">
        <v>417</v>
      </c>
      <c r="H4" s="349" t="s">
        <v>106</v>
      </c>
    </row>
    <row r="5" spans="1:8" x14ac:dyDescent="0.2">
      <c r="A5" s="350" t="s">
        <v>171</v>
      </c>
      <c r="B5" s="322">
        <v>1775.7761300000013</v>
      </c>
      <c r="C5" s="315">
        <v>6.5541049250665326E-2</v>
      </c>
      <c r="D5" s="314">
        <v>21757.995960000004</v>
      </c>
      <c r="E5" s="315">
        <v>0.42477096691990041</v>
      </c>
      <c r="F5" s="314">
        <v>21757.995960000004</v>
      </c>
      <c r="G5" s="329">
        <v>0.42477096691990041</v>
      </c>
      <c r="H5" s="320">
        <v>72.91700067904479</v>
      </c>
    </row>
    <row r="6" spans="1:8" x14ac:dyDescent="0.2">
      <c r="A6" s="350" t="s">
        <v>172</v>
      </c>
      <c r="B6" s="580">
        <v>13.444249999999998</v>
      </c>
      <c r="C6" s="329">
        <v>1276.9344216962481</v>
      </c>
      <c r="D6" s="351">
        <v>66.082939999999994</v>
      </c>
      <c r="E6" s="315">
        <v>1564.8889829462282</v>
      </c>
      <c r="F6" s="314">
        <v>66.082939999999994</v>
      </c>
      <c r="G6" s="315">
        <v>1564.8889829462282</v>
      </c>
      <c r="H6" s="320">
        <v>0.22146202204062154</v>
      </c>
    </row>
    <row r="7" spans="1:8" x14ac:dyDescent="0.2">
      <c r="A7" s="350" t="s">
        <v>173</v>
      </c>
      <c r="B7" s="337">
        <v>0</v>
      </c>
      <c r="C7" s="329">
        <v>0</v>
      </c>
      <c r="D7" s="328">
        <v>0.59077999999999997</v>
      </c>
      <c r="E7" s="329">
        <v>760.56809905316823</v>
      </c>
      <c r="F7" s="328">
        <v>0.59077999999999997</v>
      </c>
      <c r="G7" s="315">
        <v>760.56809905316823</v>
      </c>
      <c r="H7" s="580">
        <v>1.9798655050934236E-3</v>
      </c>
    </row>
    <row r="8" spans="1:8" x14ac:dyDescent="0.2">
      <c r="A8" s="361" t="s">
        <v>174</v>
      </c>
      <c r="B8" s="323">
        <v>1789.2203800000013</v>
      </c>
      <c r="C8" s="324">
        <v>0.7663602152810024</v>
      </c>
      <c r="D8" s="323">
        <v>21824.669680000006</v>
      </c>
      <c r="E8" s="370">
        <v>0.71373589268834547</v>
      </c>
      <c r="F8" s="323">
        <v>21824.669680000006</v>
      </c>
      <c r="G8" s="324">
        <v>0.71373589268834547</v>
      </c>
      <c r="H8" s="324">
        <v>73.140442566590508</v>
      </c>
    </row>
    <row r="9" spans="1:8" x14ac:dyDescent="0.2">
      <c r="A9" s="350" t="s">
        <v>175</v>
      </c>
      <c r="B9" s="322">
        <v>364.26192000000026</v>
      </c>
      <c r="C9" s="315">
        <v>5.2787144330357263</v>
      </c>
      <c r="D9" s="314">
        <v>3752.5743200000006</v>
      </c>
      <c r="E9" s="315">
        <v>3.5140607708546359</v>
      </c>
      <c r="F9" s="314">
        <v>3752.5743200000006</v>
      </c>
      <c r="G9" s="315">
        <v>3.5140607708546359</v>
      </c>
      <c r="H9" s="320">
        <v>12.575903807622826</v>
      </c>
    </row>
    <row r="10" spans="1:8" x14ac:dyDescent="0.2">
      <c r="A10" s="350" t="s">
        <v>176</v>
      </c>
      <c r="B10" s="322">
        <v>168.42812000000006</v>
      </c>
      <c r="C10" s="315">
        <v>-5.3802673718442673</v>
      </c>
      <c r="D10" s="314">
        <v>1215.9973699999996</v>
      </c>
      <c r="E10" s="329">
        <v>4.5954659246932366</v>
      </c>
      <c r="F10" s="314">
        <v>1215.9973699999996</v>
      </c>
      <c r="G10" s="329">
        <v>4.5954659246932366</v>
      </c>
      <c r="H10" s="320">
        <v>4.0751400642325812</v>
      </c>
    </row>
    <row r="11" spans="1:8" x14ac:dyDescent="0.2">
      <c r="A11" s="350" t="s">
        <v>177</v>
      </c>
      <c r="B11" s="322">
        <v>257.27461999999997</v>
      </c>
      <c r="C11" s="315">
        <v>-2.5643849549265729</v>
      </c>
      <c r="D11" s="314">
        <v>3046.1592599999999</v>
      </c>
      <c r="E11" s="315">
        <v>-1.3052856712681236</v>
      </c>
      <c r="F11" s="314">
        <v>3046.1592599999999</v>
      </c>
      <c r="G11" s="315">
        <v>-1.3052856712681236</v>
      </c>
      <c r="H11" s="320">
        <v>10.208513561554064</v>
      </c>
    </row>
    <row r="12" spans="1:8" s="3" customFormat="1" x14ac:dyDescent="0.2">
      <c r="A12" s="352" t="s">
        <v>148</v>
      </c>
      <c r="B12" s="325">
        <v>2579.1850400000021</v>
      </c>
      <c r="C12" s="326">
        <v>0.60552104161742326</v>
      </c>
      <c r="D12" s="325">
        <v>29839.400630000011</v>
      </c>
      <c r="E12" s="326">
        <v>0.99916849173558764</v>
      </c>
      <c r="F12" s="325">
        <v>29839.400630000011</v>
      </c>
      <c r="G12" s="326">
        <v>0.99916849173558764</v>
      </c>
      <c r="H12" s="326">
        <v>100</v>
      </c>
    </row>
    <row r="13" spans="1:8" x14ac:dyDescent="0.2">
      <c r="A13" s="362" t="s">
        <v>149</v>
      </c>
      <c r="B13" s="327"/>
      <c r="C13" s="327"/>
      <c r="D13" s="327"/>
      <c r="E13" s="327"/>
      <c r="F13" s="327"/>
      <c r="G13" s="327"/>
      <c r="H13" s="327"/>
    </row>
    <row r="14" spans="1:8" s="105" customFormat="1" x14ac:dyDescent="0.2">
      <c r="A14" s="596" t="s">
        <v>178</v>
      </c>
      <c r="B14" s="587">
        <v>120.94613000000017</v>
      </c>
      <c r="C14" s="588">
        <v>-28.36910087048981</v>
      </c>
      <c r="D14" s="589">
        <v>1368.1710600000004</v>
      </c>
      <c r="E14" s="588">
        <v>-29.021668339731825</v>
      </c>
      <c r="F14" s="314">
        <v>1368.1710600000004</v>
      </c>
      <c r="G14" s="588">
        <v>-29.021668339731825</v>
      </c>
      <c r="H14" s="590">
        <v>4.5851157567302643</v>
      </c>
    </row>
    <row r="15" spans="1:8" s="105" customFormat="1" x14ac:dyDescent="0.2">
      <c r="A15" s="597" t="s">
        <v>557</v>
      </c>
      <c r="B15" s="592">
        <v>6.7597111765516598</v>
      </c>
      <c r="C15" s="593"/>
      <c r="D15" s="594">
        <v>6.2689198968898214</v>
      </c>
      <c r="E15" s="593"/>
      <c r="F15" s="594">
        <v>6.2689198968898214</v>
      </c>
      <c r="G15" s="593"/>
      <c r="H15" s="595"/>
    </row>
    <row r="16" spans="1:8" s="105" customFormat="1" x14ac:dyDescent="0.2">
      <c r="A16" s="598" t="s">
        <v>423</v>
      </c>
      <c r="B16" s="599">
        <v>142.54006000000001</v>
      </c>
      <c r="C16" s="600">
        <v>-6.8913683879933156</v>
      </c>
      <c r="D16" s="601">
        <v>1761.5454299999999</v>
      </c>
      <c r="E16" s="600">
        <v>-2.4868079097339937</v>
      </c>
      <c r="F16" s="601">
        <v>1761.5454299999999</v>
      </c>
      <c r="G16" s="600">
        <v>-2.4868079097339937</v>
      </c>
      <c r="H16" s="602">
        <v>5.903420956213755</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0" t="s">
        <v>424</v>
      </c>
      <c r="B19" s="791"/>
      <c r="C19" s="791"/>
      <c r="D19" s="791"/>
      <c r="E19" s="791"/>
      <c r="F19" s="791"/>
      <c r="G19" s="791"/>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4" t="s">
        <v>669</v>
      </c>
      <c r="B21" s="784"/>
      <c r="C21" s="784"/>
      <c r="D21" s="784"/>
      <c r="E21" s="784"/>
      <c r="F21" s="784"/>
      <c r="G21" s="784"/>
      <c r="H21" s="784"/>
    </row>
    <row r="22" spans="1:22" x14ac:dyDescent="0.2">
      <c r="A22" s="784"/>
      <c r="B22" s="784"/>
      <c r="C22" s="784"/>
      <c r="D22" s="784"/>
      <c r="E22" s="784"/>
      <c r="F22" s="784"/>
      <c r="G22" s="784"/>
      <c r="H22" s="784"/>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00" priority="35" operator="between">
      <formula>0</formula>
      <formula>0.5</formula>
    </cfRule>
    <cfRule type="cellIs" dxfId="199" priority="36" operator="between">
      <formula>0</formula>
      <formula>0.49</formula>
    </cfRule>
  </conditionalFormatting>
  <conditionalFormatting sqref="B7:F7">
    <cfRule type="cellIs" dxfId="198" priority="1" operator="equal">
      <formula>0</formula>
    </cfRule>
    <cfRule type="cellIs" dxfId="197" priority="2" operator="between">
      <formula>0</formula>
      <formula>0.5</formula>
    </cfRule>
  </conditionalFormatting>
  <conditionalFormatting sqref="D6">
    <cfRule type="cellIs" dxfId="196" priority="33" operator="between">
      <formula>0</formula>
      <formula>0.5</formula>
    </cfRule>
    <cfRule type="cellIs" dxfId="195" priority="34" operator="between">
      <formula>0</formula>
      <formula>0.49</formula>
    </cfRule>
  </conditionalFormatting>
  <conditionalFormatting sqref="E8">
    <cfRule type="cellIs" dxfId="194" priority="15" operator="between">
      <formula>-0.04999999</formula>
      <formula>-0.00000001</formula>
    </cfRule>
  </conditionalFormatting>
  <conditionalFormatting sqref="E10">
    <cfRule type="cellIs" dxfId="193" priority="5" operator="equal">
      <formula>0</formula>
    </cfRule>
    <cfRule type="cellIs" dxfId="192" priority="6" operator="between">
      <formula>-0.5</formula>
      <formula>0.5</formula>
    </cfRule>
  </conditionalFormatting>
  <conditionalFormatting sqref="G10">
    <cfRule type="cellIs" dxfId="191" priority="3" operator="equal">
      <formula>0</formula>
    </cfRule>
    <cfRule type="cellIs" dxfId="190" priority="4" operator="between">
      <formula>-0.5</formula>
      <formula>0.5</formula>
    </cfRule>
  </conditionalFormatting>
  <conditionalFormatting sqref="H7">
    <cfRule type="cellIs" dxfId="189" priority="11" operator="between">
      <formula>0</formula>
      <formula>0.5</formula>
    </cfRule>
    <cfRule type="cellIs" dxfId="18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5">
        <f>INDICE!A3</f>
        <v>45657</v>
      </c>
      <c r="C3" s="785"/>
      <c r="D3" s="785">
        <f>INDICE!C3</f>
        <v>0</v>
      </c>
      <c r="E3" s="785"/>
      <c r="F3" s="91"/>
      <c r="G3" s="786" t="s">
        <v>116</v>
      </c>
      <c r="H3" s="786"/>
      <c r="I3" s="786"/>
      <c r="J3" s="786"/>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291.33945000000006</v>
      </c>
      <c r="C5" s="94">
        <v>62.876200000000019</v>
      </c>
      <c r="D5" s="94">
        <v>8.9216499999999979</v>
      </c>
      <c r="E5" s="339">
        <v>363.1373000000001</v>
      </c>
      <c r="F5" s="94"/>
      <c r="G5" s="94">
        <v>3480.3430300000005</v>
      </c>
      <c r="H5" s="94">
        <v>658.66468999999995</v>
      </c>
      <c r="I5" s="94">
        <v>61.687790000000014</v>
      </c>
      <c r="J5" s="339">
        <v>4200.6955100000005</v>
      </c>
    </row>
    <row r="6" spans="1:10" x14ac:dyDescent="0.2">
      <c r="A6" s="364" t="s">
        <v>154</v>
      </c>
      <c r="B6" s="96">
        <v>68.836969999999965</v>
      </c>
      <c r="C6" s="96">
        <v>27.076390000000004</v>
      </c>
      <c r="D6" s="96">
        <v>14.036449999999999</v>
      </c>
      <c r="E6" s="341">
        <v>109.94980999999997</v>
      </c>
      <c r="F6" s="96"/>
      <c r="G6" s="96">
        <v>814.57380000000001</v>
      </c>
      <c r="H6" s="96">
        <v>255.30308999999986</v>
      </c>
      <c r="I6" s="96">
        <v>83.571979999999996</v>
      </c>
      <c r="J6" s="341">
        <v>1153.4488699999997</v>
      </c>
    </row>
    <row r="7" spans="1:10" x14ac:dyDescent="0.2">
      <c r="A7" s="364" t="s">
        <v>155</v>
      </c>
      <c r="B7" s="96">
        <v>31.72495</v>
      </c>
      <c r="C7" s="96">
        <v>7.1213299999999995</v>
      </c>
      <c r="D7" s="96">
        <v>4.1164599999999991</v>
      </c>
      <c r="E7" s="341">
        <v>42.962739999999997</v>
      </c>
      <c r="F7" s="96"/>
      <c r="G7" s="96">
        <v>395.24702999999988</v>
      </c>
      <c r="H7" s="96">
        <v>74.867049999999992</v>
      </c>
      <c r="I7" s="96">
        <v>33.503809999999987</v>
      </c>
      <c r="J7" s="341">
        <v>503.61788999999987</v>
      </c>
    </row>
    <row r="8" spans="1:10" x14ac:dyDescent="0.2">
      <c r="A8" s="364" t="s">
        <v>156</v>
      </c>
      <c r="B8" s="96">
        <v>22.304199999999998</v>
      </c>
      <c r="C8" s="96">
        <v>3.7129799999999999</v>
      </c>
      <c r="D8" s="96">
        <v>12.282350000000001</v>
      </c>
      <c r="E8" s="341">
        <v>38.299529999999997</v>
      </c>
      <c r="F8" s="96"/>
      <c r="G8" s="96">
        <v>351.1773</v>
      </c>
      <c r="H8" s="96">
        <v>40.933870000000006</v>
      </c>
      <c r="I8" s="96">
        <v>150.57641000000001</v>
      </c>
      <c r="J8" s="341">
        <v>542.68758000000003</v>
      </c>
    </row>
    <row r="9" spans="1:10" x14ac:dyDescent="0.2">
      <c r="A9" s="364" t="s">
        <v>157</v>
      </c>
      <c r="B9" s="96">
        <v>54.532739999999997</v>
      </c>
      <c r="C9" s="96">
        <v>0</v>
      </c>
      <c r="D9" s="96">
        <v>0</v>
      </c>
      <c r="E9" s="341">
        <v>54.532739999999997</v>
      </c>
      <c r="F9" s="96"/>
      <c r="G9" s="96">
        <v>659.89282999999989</v>
      </c>
      <c r="H9" s="96">
        <v>0</v>
      </c>
      <c r="I9" s="96">
        <v>0</v>
      </c>
      <c r="J9" s="341">
        <v>659.89282999999989</v>
      </c>
    </row>
    <row r="10" spans="1:10" x14ac:dyDescent="0.2">
      <c r="A10" s="364" t="s">
        <v>158</v>
      </c>
      <c r="B10" s="96">
        <v>22.276389999999999</v>
      </c>
      <c r="C10" s="96">
        <v>5.1697599999999992</v>
      </c>
      <c r="D10" s="96">
        <v>0.32891000000000004</v>
      </c>
      <c r="E10" s="341">
        <v>27.77506</v>
      </c>
      <c r="F10" s="96"/>
      <c r="G10" s="96">
        <v>291.34365999999989</v>
      </c>
      <c r="H10" s="96">
        <v>54.669760000000025</v>
      </c>
      <c r="I10" s="96">
        <v>2.5433300000000005</v>
      </c>
      <c r="J10" s="341">
        <v>348.55674999999991</v>
      </c>
    </row>
    <row r="11" spans="1:10" x14ac:dyDescent="0.2">
      <c r="A11" s="364" t="s">
        <v>159</v>
      </c>
      <c r="B11" s="96">
        <v>136.44940999999997</v>
      </c>
      <c r="C11" s="96">
        <v>58.773429999999976</v>
      </c>
      <c r="D11" s="96">
        <v>24.35332</v>
      </c>
      <c r="E11" s="341">
        <v>219.57615999999996</v>
      </c>
      <c r="F11" s="96"/>
      <c r="G11" s="96">
        <v>1683.4706999999987</v>
      </c>
      <c r="H11" s="96">
        <v>583.6663400000001</v>
      </c>
      <c r="I11" s="96">
        <v>166.58948999999998</v>
      </c>
      <c r="J11" s="341">
        <v>2433.7265299999985</v>
      </c>
    </row>
    <row r="12" spans="1:10" x14ac:dyDescent="0.2">
      <c r="A12" s="364" t="s">
        <v>508</v>
      </c>
      <c r="B12" s="96">
        <v>106.48324999999997</v>
      </c>
      <c r="C12" s="96">
        <v>47.085269999999973</v>
      </c>
      <c r="D12" s="96">
        <v>19.05893</v>
      </c>
      <c r="E12" s="341">
        <v>172.62744999999995</v>
      </c>
      <c r="F12" s="96"/>
      <c r="G12" s="96">
        <v>1264.1082899999997</v>
      </c>
      <c r="H12" s="96">
        <v>460.18934999999965</v>
      </c>
      <c r="I12" s="96">
        <v>127.41064999999999</v>
      </c>
      <c r="J12" s="341">
        <v>1851.7082899999994</v>
      </c>
    </row>
    <row r="13" spans="1:10" x14ac:dyDescent="0.2">
      <c r="A13" s="364" t="s">
        <v>160</v>
      </c>
      <c r="B13" s="96">
        <v>286.21112999999997</v>
      </c>
      <c r="C13" s="96">
        <v>48.410180000000025</v>
      </c>
      <c r="D13" s="96">
        <v>12.973949999999999</v>
      </c>
      <c r="E13" s="341">
        <v>347.59526</v>
      </c>
      <c r="F13" s="96"/>
      <c r="G13" s="96">
        <v>3522.9042700000023</v>
      </c>
      <c r="H13" s="96">
        <v>460.19557000000037</v>
      </c>
      <c r="I13" s="96">
        <v>88.288659999999979</v>
      </c>
      <c r="J13" s="341">
        <v>4071.3885000000028</v>
      </c>
    </row>
    <row r="14" spans="1:10" x14ac:dyDescent="0.2">
      <c r="A14" s="364" t="s">
        <v>161</v>
      </c>
      <c r="B14" s="96">
        <v>1.11381</v>
      </c>
      <c r="C14" s="96">
        <v>0</v>
      </c>
      <c r="D14" s="96">
        <v>2.7289999999999998E-2</v>
      </c>
      <c r="E14" s="341">
        <v>1.1411</v>
      </c>
      <c r="F14" s="96"/>
      <c r="G14" s="96">
        <v>12.541639999999999</v>
      </c>
      <c r="H14" s="96">
        <v>0</v>
      </c>
      <c r="I14" s="96">
        <v>0.43592999999999993</v>
      </c>
      <c r="J14" s="341">
        <v>12.97757</v>
      </c>
    </row>
    <row r="15" spans="1:10" x14ac:dyDescent="0.2">
      <c r="A15" s="364" t="s">
        <v>162</v>
      </c>
      <c r="B15" s="96">
        <v>164.81048000000001</v>
      </c>
      <c r="C15" s="96">
        <v>18.204990000000002</v>
      </c>
      <c r="D15" s="96">
        <v>5.9362299999999992</v>
      </c>
      <c r="E15" s="341">
        <v>188.95170000000002</v>
      </c>
      <c r="F15" s="96"/>
      <c r="G15" s="96">
        <v>2008.7625899999987</v>
      </c>
      <c r="H15" s="96">
        <v>207.09798999999998</v>
      </c>
      <c r="I15" s="96">
        <v>40.396149999999984</v>
      </c>
      <c r="J15" s="341">
        <v>2256.2567299999987</v>
      </c>
    </row>
    <row r="16" spans="1:10" x14ac:dyDescent="0.2">
      <c r="A16" s="364" t="s">
        <v>163</v>
      </c>
      <c r="B16" s="96">
        <v>54.549769999999995</v>
      </c>
      <c r="C16" s="96">
        <v>12.802299999999999</v>
      </c>
      <c r="D16" s="96">
        <v>2.04304</v>
      </c>
      <c r="E16" s="341">
        <v>69.395110000000003</v>
      </c>
      <c r="F16" s="96"/>
      <c r="G16" s="96">
        <v>700.96138000000053</v>
      </c>
      <c r="H16" s="96">
        <v>149.14000999999996</v>
      </c>
      <c r="I16" s="96">
        <v>13.354940000000001</v>
      </c>
      <c r="J16" s="341">
        <v>863.45633000000055</v>
      </c>
    </row>
    <row r="17" spans="1:10" x14ac:dyDescent="0.2">
      <c r="A17" s="364" t="s">
        <v>164</v>
      </c>
      <c r="B17" s="96">
        <v>110.76422999999998</v>
      </c>
      <c r="C17" s="96">
        <v>20.888309999999997</v>
      </c>
      <c r="D17" s="96">
        <v>23.864120000000007</v>
      </c>
      <c r="E17" s="341">
        <v>155.51666</v>
      </c>
      <c r="F17" s="96"/>
      <c r="G17" s="96">
        <v>1300.0128800000005</v>
      </c>
      <c r="H17" s="96">
        <v>263.30034000000012</v>
      </c>
      <c r="I17" s="96">
        <v>191.42935000000008</v>
      </c>
      <c r="J17" s="341">
        <v>1754.7425700000006</v>
      </c>
    </row>
    <row r="18" spans="1:10" x14ac:dyDescent="0.2">
      <c r="A18" s="364" t="s">
        <v>165</v>
      </c>
      <c r="B18" s="96">
        <v>12.051369999999999</v>
      </c>
      <c r="C18" s="96">
        <v>4.4666100000000002</v>
      </c>
      <c r="D18" s="96">
        <v>2.8397899999999998</v>
      </c>
      <c r="E18" s="341">
        <v>19.357769999999999</v>
      </c>
      <c r="F18" s="96"/>
      <c r="G18" s="96">
        <v>153.55230000000003</v>
      </c>
      <c r="H18" s="96">
        <v>41.450179999999996</v>
      </c>
      <c r="I18" s="96">
        <v>17.260570000000001</v>
      </c>
      <c r="J18" s="341">
        <v>212.26305000000002</v>
      </c>
    </row>
    <row r="19" spans="1:10" x14ac:dyDescent="0.2">
      <c r="A19" s="364" t="s">
        <v>166</v>
      </c>
      <c r="B19" s="96">
        <v>145.18015</v>
      </c>
      <c r="C19" s="96">
        <v>13.97067</v>
      </c>
      <c r="D19" s="96">
        <v>26.905909999999995</v>
      </c>
      <c r="E19" s="341">
        <v>186.05673000000002</v>
      </c>
      <c r="F19" s="96"/>
      <c r="G19" s="96">
        <v>1786.0436299999997</v>
      </c>
      <c r="H19" s="96">
        <v>128.04166000000001</v>
      </c>
      <c r="I19" s="96">
        <v>163.06501999999995</v>
      </c>
      <c r="J19" s="341">
        <v>2077.1503099999995</v>
      </c>
    </row>
    <row r="20" spans="1:10" x14ac:dyDescent="0.2">
      <c r="A20" s="364" t="s">
        <v>167</v>
      </c>
      <c r="B20" s="96">
        <v>1.1704100000000002</v>
      </c>
      <c r="C20" s="96">
        <v>0</v>
      </c>
      <c r="D20" s="96">
        <v>0</v>
      </c>
      <c r="E20" s="341">
        <v>1.1704100000000002</v>
      </c>
      <c r="F20" s="96"/>
      <c r="G20" s="96">
        <v>13.19763</v>
      </c>
      <c r="H20" s="96">
        <v>0</v>
      </c>
      <c r="I20" s="96">
        <v>0</v>
      </c>
      <c r="J20" s="341">
        <v>13.19763</v>
      </c>
    </row>
    <row r="21" spans="1:10" x14ac:dyDescent="0.2">
      <c r="A21" s="364" t="s">
        <v>168</v>
      </c>
      <c r="B21" s="96">
        <v>77.575369999999992</v>
      </c>
      <c r="C21" s="96">
        <v>12.42155</v>
      </c>
      <c r="D21" s="96">
        <v>1.26519</v>
      </c>
      <c r="E21" s="341">
        <v>91.262109999999993</v>
      </c>
      <c r="F21" s="96"/>
      <c r="G21" s="96">
        <v>952.64408000000003</v>
      </c>
      <c r="H21" s="96">
        <v>139.89322999999999</v>
      </c>
      <c r="I21" s="96">
        <v>8.9063700000000008</v>
      </c>
      <c r="J21" s="341">
        <v>1101.4436799999999</v>
      </c>
    </row>
    <row r="22" spans="1:10" x14ac:dyDescent="0.2">
      <c r="A22" s="364" t="s">
        <v>169</v>
      </c>
      <c r="B22" s="96">
        <v>56.320239999999991</v>
      </c>
      <c r="C22" s="96">
        <v>8.8330600000000015</v>
      </c>
      <c r="D22" s="96">
        <v>1.6572100000000001</v>
      </c>
      <c r="E22" s="341">
        <v>66.810509999999994</v>
      </c>
      <c r="F22" s="96"/>
      <c r="G22" s="96">
        <v>625.08167999999966</v>
      </c>
      <c r="H22" s="96">
        <v>90.63837999999997</v>
      </c>
      <c r="I22" s="96">
        <v>11.38973</v>
      </c>
      <c r="J22" s="341">
        <v>727.10978999999963</v>
      </c>
    </row>
    <row r="23" spans="1:10" x14ac:dyDescent="0.2">
      <c r="A23" s="365" t="s">
        <v>170</v>
      </c>
      <c r="B23" s="96">
        <v>132.08181000000002</v>
      </c>
      <c r="C23" s="96">
        <v>12.44889</v>
      </c>
      <c r="D23" s="96">
        <v>7.8173200000000005</v>
      </c>
      <c r="E23" s="341">
        <v>152.34802000000002</v>
      </c>
      <c r="F23" s="96"/>
      <c r="G23" s="96">
        <v>1742.1372399999996</v>
      </c>
      <c r="H23" s="96">
        <v>144.52280999999999</v>
      </c>
      <c r="I23" s="96">
        <v>55.587189999999993</v>
      </c>
      <c r="J23" s="341">
        <v>1942.2472399999995</v>
      </c>
    </row>
    <row r="24" spans="1:10" x14ac:dyDescent="0.2">
      <c r="A24" s="366" t="s">
        <v>426</v>
      </c>
      <c r="B24" s="100">
        <v>1775.7761300000018</v>
      </c>
      <c r="C24" s="100">
        <v>364.26191999999986</v>
      </c>
      <c r="D24" s="100">
        <v>168.42811999999995</v>
      </c>
      <c r="E24" s="100">
        <v>2308.4661700000015</v>
      </c>
      <c r="F24" s="100"/>
      <c r="G24" s="100">
        <v>21757.995960000004</v>
      </c>
      <c r="H24" s="100">
        <v>3752.5743199999965</v>
      </c>
      <c r="I24" s="100">
        <v>1215.9973700000005</v>
      </c>
      <c r="J24" s="100">
        <v>26726.567650000001</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7" priority="1" stopIfTrue="1" operator="equal">
      <formula>0</formula>
    </cfRule>
  </conditionalFormatting>
  <conditionalFormatting sqref="B6:J23">
    <cfRule type="cellIs" dxfId="186" priority="2" operator="between">
      <formula>0</formula>
      <formula>0.5</formula>
    </cfRule>
    <cfRule type="cellIs" dxfId="18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3" t="s">
        <v>28</v>
      </c>
      <c r="B1" s="793"/>
      <c r="C1" s="793"/>
      <c r="D1" s="106"/>
      <c r="E1" s="106"/>
      <c r="F1" s="106"/>
      <c r="G1" s="106"/>
      <c r="H1" s="107"/>
    </row>
    <row r="2" spans="1:65" ht="14.1" customHeight="1" x14ac:dyDescent="0.2">
      <c r="A2" s="794"/>
      <c r="B2" s="794"/>
      <c r="C2" s="794"/>
      <c r="D2" s="109"/>
      <c r="E2" s="109"/>
      <c r="F2" s="109"/>
      <c r="H2" s="79" t="s">
        <v>151</v>
      </c>
    </row>
    <row r="3" spans="1:65" s="81" customFormat="1" ht="12.75" x14ac:dyDescent="0.2">
      <c r="A3" s="70"/>
      <c r="B3" s="781">
        <f>INDICE!A3</f>
        <v>45657</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518.28826000000038</v>
      </c>
      <c r="C5" s="111">
        <v>7.7294995866985019</v>
      </c>
      <c r="D5" s="110">
        <v>6172.8608900000017</v>
      </c>
      <c r="E5" s="111">
        <v>7.4558262869759222</v>
      </c>
      <c r="F5" s="110">
        <v>6172.8608900000017</v>
      </c>
      <c r="G5" s="111">
        <v>7.4558262869759222</v>
      </c>
      <c r="H5" s="372">
        <v>21.779725185243663</v>
      </c>
    </row>
    <row r="6" spans="1:65" ht="14.1" customHeight="1" x14ac:dyDescent="0.2">
      <c r="A6" s="107" t="s">
        <v>184</v>
      </c>
      <c r="B6" s="376">
        <v>30.225689999999968</v>
      </c>
      <c r="C6" s="329">
        <v>10.618391182350885</v>
      </c>
      <c r="D6" s="112">
        <v>344.61593999999997</v>
      </c>
      <c r="E6" s="113">
        <v>7.9483796306882608</v>
      </c>
      <c r="F6" s="112">
        <v>344.61593999999997</v>
      </c>
      <c r="G6" s="114">
        <v>7.9483796306882608</v>
      </c>
      <c r="H6" s="373">
        <v>1.2159095436304925</v>
      </c>
    </row>
    <row r="7" spans="1:65" ht="14.1" customHeight="1" x14ac:dyDescent="0.2">
      <c r="A7" s="107" t="s">
        <v>573</v>
      </c>
      <c r="B7" s="341">
        <v>0</v>
      </c>
      <c r="C7" s="113">
        <v>0</v>
      </c>
      <c r="D7" s="96">
        <v>8.8469999999999993E-2</v>
      </c>
      <c r="E7" s="113">
        <v>4.5250472589791864</v>
      </c>
      <c r="F7" s="96">
        <v>8.8469999999999993E-2</v>
      </c>
      <c r="G7" s="113">
        <v>4.5250472589791864</v>
      </c>
      <c r="H7" s="341">
        <v>3.1214898917615271E-4</v>
      </c>
    </row>
    <row r="8" spans="1:65" ht="14.1" customHeight="1" x14ac:dyDescent="0.2">
      <c r="A8" s="368" t="s">
        <v>185</v>
      </c>
      <c r="B8" s="369">
        <v>548.51395000000036</v>
      </c>
      <c r="C8" s="370">
        <v>7.8847570700630314</v>
      </c>
      <c r="D8" s="369">
        <v>6517.565300000002</v>
      </c>
      <c r="E8" s="370">
        <v>7.4817165248699347</v>
      </c>
      <c r="F8" s="369">
        <v>6517.565300000002</v>
      </c>
      <c r="G8" s="371">
        <v>7.4817165248699347</v>
      </c>
      <c r="H8" s="371">
        <v>22.995946877863336</v>
      </c>
    </row>
    <row r="9" spans="1:65" ht="14.1" customHeight="1" x14ac:dyDescent="0.2">
      <c r="A9" s="107" t="s">
        <v>171</v>
      </c>
      <c r="B9" s="376">
        <v>1775.7761300000013</v>
      </c>
      <c r="C9" s="113">
        <v>6.5541049250665326E-2</v>
      </c>
      <c r="D9" s="112">
        <v>21757.995960000004</v>
      </c>
      <c r="E9" s="113">
        <v>0.42477096691990041</v>
      </c>
      <c r="F9" s="112">
        <v>21757.995960000004</v>
      </c>
      <c r="G9" s="114">
        <v>0.42477096691990041</v>
      </c>
      <c r="H9" s="373">
        <v>76.768808018682222</v>
      </c>
    </row>
    <row r="10" spans="1:65" ht="14.1" customHeight="1" x14ac:dyDescent="0.2">
      <c r="A10" s="107" t="s">
        <v>574</v>
      </c>
      <c r="B10" s="341">
        <v>13.444249999999998</v>
      </c>
      <c r="C10" s="113">
        <v>1244.7477394574694</v>
      </c>
      <c r="D10" s="96">
        <v>66.673719999999989</v>
      </c>
      <c r="E10" s="113">
        <v>1551.2142570569556</v>
      </c>
      <c r="F10" s="112">
        <v>66.673719999999989</v>
      </c>
      <c r="G10" s="114">
        <v>1551.2142570569556</v>
      </c>
      <c r="H10" s="320">
        <v>0.23524510345443467</v>
      </c>
    </row>
    <row r="11" spans="1:65" ht="14.1" customHeight="1" x14ac:dyDescent="0.2">
      <c r="A11" s="368" t="s">
        <v>446</v>
      </c>
      <c r="B11" s="369">
        <v>1789.2203800000013</v>
      </c>
      <c r="C11" s="370">
        <v>0.7663602152810024</v>
      </c>
      <c r="D11" s="369">
        <v>21824.669680000006</v>
      </c>
      <c r="E11" s="370">
        <v>0.71373589268834547</v>
      </c>
      <c r="F11" s="369">
        <v>21824.669680000006</v>
      </c>
      <c r="G11" s="371">
        <v>0.71373589268834547</v>
      </c>
      <c r="H11" s="371">
        <v>77.004053122136668</v>
      </c>
    </row>
    <row r="12" spans="1:65" ht="14.1" customHeight="1" x14ac:dyDescent="0.2">
      <c r="A12" s="106" t="s">
        <v>427</v>
      </c>
      <c r="B12" s="116">
        <v>2337.734330000002</v>
      </c>
      <c r="C12" s="117">
        <v>2.3509116702319024</v>
      </c>
      <c r="D12" s="116">
        <v>28342.234980000008</v>
      </c>
      <c r="E12" s="117">
        <v>2.1935228004167273</v>
      </c>
      <c r="F12" s="116">
        <v>28342.234980000008</v>
      </c>
      <c r="G12" s="734">
        <v>2.1935228004167273</v>
      </c>
      <c r="H12" s="117">
        <v>100</v>
      </c>
    </row>
    <row r="13" spans="1:65" ht="14.1" customHeight="1" x14ac:dyDescent="0.2">
      <c r="A13" s="118" t="s">
        <v>186</v>
      </c>
      <c r="B13" s="119">
        <v>4951.1074500000032</v>
      </c>
      <c r="C13" s="119"/>
      <c r="D13" s="119">
        <v>59579.201419388119</v>
      </c>
      <c r="E13" s="119"/>
      <c r="F13" s="119">
        <v>59579.201419388119</v>
      </c>
      <c r="G13" s="120"/>
      <c r="H13" s="121"/>
    </row>
    <row r="14" spans="1:65" ht="14.1" customHeight="1" x14ac:dyDescent="0.2">
      <c r="A14" s="122" t="s">
        <v>187</v>
      </c>
      <c r="B14" s="377">
        <v>47.216392566879165</v>
      </c>
      <c r="C14" s="123"/>
      <c r="D14" s="123">
        <v>47.570686254241984</v>
      </c>
      <c r="E14" s="123"/>
      <c r="F14" s="123">
        <v>47.570686254241984</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84" priority="44" operator="between">
      <formula>0</formula>
      <formula>0.5</formula>
    </cfRule>
    <cfRule type="cellIs" dxfId="183" priority="45" operator="between">
      <formula>0</formula>
      <formula>0.49</formula>
    </cfRule>
  </conditionalFormatting>
  <conditionalFormatting sqref="B10">
    <cfRule type="cellIs" dxfId="182" priority="18" operator="equal">
      <formula>0</formula>
    </cfRule>
    <cfRule type="cellIs" dxfId="181" priority="19" operator="between">
      <formula>0</formula>
      <formula>0.5</formula>
    </cfRule>
    <cfRule type="cellIs" dxfId="180" priority="20" operator="between">
      <formula>0</formula>
      <formula>0.49</formula>
    </cfRule>
  </conditionalFormatting>
  <conditionalFormatting sqref="B7:C7 E7">
    <cfRule type="cellIs" dxfId="179" priority="35" operator="equal">
      <formula>0</formula>
    </cfRule>
  </conditionalFormatting>
  <conditionalFormatting sqref="C6">
    <cfRule type="cellIs" dxfId="178" priority="7" operator="between">
      <formula>-0.05</formula>
      <formula>0</formula>
    </cfRule>
    <cfRule type="cellIs" dxfId="177" priority="8" operator="between">
      <formula>0</formula>
      <formula>0.5</formula>
    </cfRule>
  </conditionalFormatting>
  <conditionalFormatting sqref="D7">
    <cfRule type="cellIs" dxfId="176" priority="3" operator="between">
      <formula>0</formula>
      <formula>0.5</formula>
    </cfRule>
    <cfRule type="cellIs" dxfId="175" priority="4" operator="between">
      <formula>0</formula>
      <formula>0.49</formula>
    </cfRule>
  </conditionalFormatting>
  <conditionalFormatting sqref="D10">
    <cfRule type="cellIs" dxfId="174" priority="13" operator="equal">
      <formula>0</formula>
    </cfRule>
    <cfRule type="cellIs" dxfId="173" priority="14" operator="between">
      <formula>0</formula>
      <formula>0.5</formula>
    </cfRule>
    <cfRule type="cellIs" dxfId="172" priority="15" operator="between">
      <formula>0</formula>
      <formula>0.49</formula>
    </cfRule>
  </conditionalFormatting>
  <conditionalFormatting sqref="E11">
    <cfRule type="cellIs" dxfId="171" priority="21" operator="between">
      <formula>-0.04999999</formula>
      <formula>-0.00000001</formula>
    </cfRule>
  </conditionalFormatting>
  <conditionalFormatting sqref="F7">
    <cfRule type="cellIs" dxfId="170" priority="40" operator="between">
      <formula>0</formula>
      <formula>0.5</formula>
    </cfRule>
    <cfRule type="cellIs" dxfId="169" priority="41" operator="between">
      <formula>0</formula>
      <formula>0.49</formula>
    </cfRule>
  </conditionalFormatting>
  <conditionalFormatting sqref="G12">
    <cfRule type="cellIs" dxfId="168" priority="1" operator="between">
      <formula>-0.5</formula>
      <formula>0.5</formula>
    </cfRule>
    <cfRule type="cellIs" dxfId="167" priority="2" operator="between">
      <formula>0</formula>
      <formula>0.49</formula>
    </cfRule>
  </conditionalFormatting>
  <conditionalFormatting sqref="H7">
    <cfRule type="cellIs" dxfId="166" priority="38" operator="between">
      <formula>0</formula>
      <formula>0.5</formula>
    </cfRule>
    <cfRule type="cellIs" dxfId="165"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5" t="s">
        <v>26</v>
      </c>
      <c r="B1" s="795"/>
      <c r="C1" s="795"/>
      <c r="D1" s="795"/>
      <c r="E1" s="795"/>
      <c r="F1" s="126"/>
      <c r="G1" s="126"/>
      <c r="H1" s="126"/>
      <c r="I1" s="126"/>
      <c r="J1" s="126"/>
      <c r="K1" s="126"/>
      <c r="L1" s="126"/>
      <c r="M1" s="126"/>
      <c r="N1" s="126"/>
    </row>
    <row r="2" spans="1:14" x14ac:dyDescent="0.2">
      <c r="A2" s="795"/>
      <c r="B2" s="796"/>
      <c r="C2" s="796"/>
      <c r="D2" s="796"/>
      <c r="E2" s="796"/>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t="s">
        <v>505</v>
      </c>
      <c r="J3" s="145" t="s">
        <v>505</v>
      </c>
      <c r="K3" s="145" t="s">
        <v>505</v>
      </c>
      <c r="L3" s="145" t="s">
        <v>505</v>
      </c>
      <c r="M3" s="145" t="s">
        <v>505</v>
      </c>
    </row>
    <row r="4" spans="1:14" x14ac:dyDescent="0.2">
      <c r="A4" s="128"/>
      <c r="B4" s="467">
        <v>45322</v>
      </c>
      <c r="C4" s="467">
        <v>45351</v>
      </c>
      <c r="D4" s="467">
        <v>45382</v>
      </c>
      <c r="E4" s="467">
        <v>45412</v>
      </c>
      <c r="F4" s="467">
        <v>45443</v>
      </c>
      <c r="G4" s="467">
        <v>45473</v>
      </c>
      <c r="H4" s="467">
        <v>45504</v>
      </c>
      <c r="I4" s="467">
        <v>45535</v>
      </c>
      <c r="J4" s="467">
        <v>45565</v>
      </c>
      <c r="K4" s="467">
        <v>45596</v>
      </c>
      <c r="L4" s="467">
        <v>45626</v>
      </c>
      <c r="M4" s="467">
        <v>45657</v>
      </c>
    </row>
    <row r="5" spans="1:14" x14ac:dyDescent="0.2">
      <c r="A5" s="129" t="s">
        <v>188</v>
      </c>
      <c r="B5" s="130">
        <v>13.202559999999997</v>
      </c>
      <c r="C5" s="130">
        <v>12.879670000000004</v>
      </c>
      <c r="D5" s="130">
        <v>13.930740000000004</v>
      </c>
      <c r="E5" s="130">
        <v>14.460589999999984</v>
      </c>
      <c r="F5" s="130">
        <v>14.341990000000003</v>
      </c>
      <c r="G5" s="130">
        <v>14.871239999999998</v>
      </c>
      <c r="H5" s="130">
        <v>15.273630000000001</v>
      </c>
      <c r="I5" s="130">
        <v>15.093960000000003</v>
      </c>
      <c r="J5" s="130">
        <v>14.167639999999995</v>
      </c>
      <c r="K5" s="130">
        <v>14.230340000000002</v>
      </c>
      <c r="L5" s="130">
        <v>13.665160000000006</v>
      </c>
      <c r="M5" s="130">
        <v>13.95973</v>
      </c>
    </row>
    <row r="6" spans="1:14" x14ac:dyDescent="0.2">
      <c r="A6" s="131" t="s">
        <v>429</v>
      </c>
      <c r="B6" s="132">
        <v>108.05663999999996</v>
      </c>
      <c r="C6" s="132">
        <v>106.79480999999998</v>
      </c>
      <c r="D6" s="132">
        <v>107.12478999999998</v>
      </c>
      <c r="E6" s="132">
        <v>116.93181000000014</v>
      </c>
      <c r="F6" s="132">
        <v>113.07945999999995</v>
      </c>
      <c r="G6" s="132">
        <v>119.01447999999996</v>
      </c>
      <c r="H6" s="132">
        <v>115.72813999999997</v>
      </c>
      <c r="I6" s="132">
        <v>111.64766000000006</v>
      </c>
      <c r="J6" s="132">
        <v>112.35848000000004</v>
      </c>
      <c r="K6" s="132">
        <v>117.15190000000013</v>
      </c>
      <c r="L6" s="132">
        <v>119.33675999999998</v>
      </c>
      <c r="M6" s="132">
        <v>120.94613000000017</v>
      </c>
    </row>
    <row r="7" spans="1:14" ht="15.75" customHeight="1" x14ac:dyDescent="0.2">
      <c r="A7" s="129"/>
      <c r="B7" s="130"/>
      <c r="C7" s="130"/>
      <c r="D7" s="130"/>
      <c r="E7" s="130"/>
      <c r="F7" s="130"/>
      <c r="G7" s="130"/>
      <c r="H7" s="130"/>
      <c r="I7" s="130"/>
      <c r="J7" s="130"/>
      <c r="K7" s="130"/>
      <c r="L7" s="797" t="s">
        <v>220</v>
      </c>
      <c r="M7" s="797"/>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2022</v>
      </c>
      <c r="C3" s="629">
        <v>2023</v>
      </c>
      <c r="D3" s="629">
        <v>2024</v>
      </c>
    </row>
    <row r="4" spans="1:4" x14ac:dyDescent="0.2">
      <c r="A4" s="537" t="s">
        <v>126</v>
      </c>
      <c r="B4" s="558">
        <v>18.082838925124797</v>
      </c>
      <c r="C4" s="558">
        <v>1.3866288362317667</v>
      </c>
      <c r="D4" s="558">
        <v>0.62448840079914525</v>
      </c>
    </row>
    <row r="5" spans="1:4" x14ac:dyDescent="0.2">
      <c r="A5" s="539" t="s">
        <v>127</v>
      </c>
      <c r="B5" s="558">
        <v>21.817613368244334</v>
      </c>
      <c r="C5" s="558">
        <v>-0.17442860894031254</v>
      </c>
      <c r="D5" s="558">
        <v>1.0813994492957644</v>
      </c>
    </row>
    <row r="6" spans="1:4" x14ac:dyDescent="0.2">
      <c r="A6" s="539" t="s">
        <v>128</v>
      </c>
      <c r="B6" s="558">
        <v>18.661890491209594</v>
      </c>
      <c r="C6" s="558">
        <v>0.92377587420844798</v>
      </c>
      <c r="D6" s="558">
        <v>0.1357378242576503</v>
      </c>
    </row>
    <row r="7" spans="1:4" x14ac:dyDescent="0.2">
      <c r="A7" s="539" t="s">
        <v>129</v>
      </c>
      <c r="B7" s="558">
        <v>14.53635812435215</v>
      </c>
      <c r="C7" s="558">
        <v>-0.6398027974086411</v>
      </c>
      <c r="D7" s="558">
        <v>1.3291183923452172</v>
      </c>
    </row>
    <row r="8" spans="1:4" x14ac:dyDescent="0.2">
      <c r="A8" s="539" t="s">
        <v>130</v>
      </c>
      <c r="B8" s="558">
        <v>11.227495682239159</v>
      </c>
      <c r="C8" s="558">
        <v>-1.1938379277701996</v>
      </c>
      <c r="D8" s="558">
        <v>1.74453295532299</v>
      </c>
    </row>
    <row r="9" spans="1:4" x14ac:dyDescent="0.2">
      <c r="A9" s="539" t="s">
        <v>131</v>
      </c>
      <c r="B9" s="558">
        <v>9.0656304663398988</v>
      </c>
      <c r="C9" s="558">
        <v>-1.025915436255233</v>
      </c>
      <c r="D9" s="560">
        <v>1.1358759878884057</v>
      </c>
    </row>
    <row r="10" spans="1:4" x14ac:dyDescent="0.2">
      <c r="A10" s="539" t="s">
        <v>132</v>
      </c>
      <c r="B10" s="558">
        <v>8.0322451182053349</v>
      </c>
      <c r="C10" s="558">
        <v>-0.47936863588512219</v>
      </c>
      <c r="D10" s="558">
        <v>0.99137783759665443</v>
      </c>
    </row>
    <row r="11" spans="1:4" x14ac:dyDescent="0.2">
      <c r="A11" s="539" t="s">
        <v>133</v>
      </c>
      <c r="B11" s="558">
        <v>7.2021296551753702</v>
      </c>
      <c r="C11" s="558">
        <v>-0.70363619413221912</v>
      </c>
      <c r="D11" s="558">
        <v>1.5771150140570687</v>
      </c>
    </row>
    <row r="12" spans="1:4" x14ac:dyDescent="0.2">
      <c r="A12" s="539" t="s">
        <v>134</v>
      </c>
      <c r="B12" s="558">
        <v>6.106362613518951</v>
      </c>
      <c r="C12" s="558">
        <v>-0.47909032948720698</v>
      </c>
      <c r="D12" s="558">
        <v>1.5887496405267396</v>
      </c>
    </row>
    <row r="13" spans="1:4" x14ac:dyDescent="0.2">
      <c r="A13" s="539" t="s">
        <v>135</v>
      </c>
      <c r="B13" s="558">
        <v>5.0605068539442657</v>
      </c>
      <c r="C13" s="558">
        <v>0.15431026438822273</v>
      </c>
      <c r="D13" s="558">
        <v>1.590733378706058</v>
      </c>
    </row>
    <row r="14" spans="1:4" x14ac:dyDescent="0.2">
      <c r="A14" s="539" t="s">
        <v>136</v>
      </c>
      <c r="B14" s="558">
        <v>2.9665480852894039</v>
      </c>
      <c r="C14" s="558">
        <v>0.65735332374932343</v>
      </c>
      <c r="D14" s="560">
        <v>1.3209756205752592</v>
      </c>
    </row>
    <row r="15" spans="1:4" x14ac:dyDescent="0.2">
      <c r="A15" s="540" t="s">
        <v>137</v>
      </c>
      <c r="B15" s="445">
        <v>3.0509158315788047</v>
      </c>
      <c r="C15" s="445">
        <v>-0.6725059160511887</v>
      </c>
      <c r="D15" s="561">
        <v>2.1935228004167273</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3" t="s">
        <v>33</v>
      </c>
      <c r="B1" s="793"/>
      <c r="C1" s="793"/>
      <c r="D1" s="106"/>
      <c r="E1" s="106"/>
      <c r="F1" s="106"/>
      <c r="G1" s="106"/>
    </row>
    <row r="2" spans="1:13" ht="14.1" customHeight="1" x14ac:dyDescent="0.2">
      <c r="A2" s="794"/>
      <c r="B2" s="794"/>
      <c r="C2" s="794"/>
      <c r="D2" s="109"/>
      <c r="E2" s="109"/>
      <c r="F2" s="109"/>
      <c r="G2" s="79" t="s">
        <v>151</v>
      </c>
    </row>
    <row r="3" spans="1:13" ht="14.1" customHeight="1" x14ac:dyDescent="0.2">
      <c r="A3" s="134"/>
      <c r="B3" s="798">
        <f>INDICE!A3</f>
        <v>45657</v>
      </c>
      <c r="C3" s="799"/>
      <c r="D3" s="799" t="s">
        <v>115</v>
      </c>
      <c r="E3" s="799"/>
      <c r="F3" s="799" t="s">
        <v>116</v>
      </c>
      <c r="G3" s="799"/>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527.95076000000165</v>
      </c>
      <c r="C5" s="115">
        <v>20.563190000000009</v>
      </c>
      <c r="D5" s="112">
        <v>6196.6226600000036</v>
      </c>
      <c r="E5" s="112">
        <v>320.94264000000004</v>
      </c>
      <c r="F5" s="112">
        <v>6196.6226600000036</v>
      </c>
      <c r="G5" s="112">
        <v>320.94264000000004</v>
      </c>
      <c r="L5" s="137"/>
      <c r="M5" s="137"/>
    </row>
    <row r="6" spans="1:13" ht="14.1" customHeight="1" x14ac:dyDescent="0.2">
      <c r="A6" s="107" t="s">
        <v>192</v>
      </c>
      <c r="B6" s="112">
        <v>1366.8623100000009</v>
      </c>
      <c r="C6" s="112">
        <v>422.35807000000005</v>
      </c>
      <c r="D6" s="112">
        <v>15996.75659000001</v>
      </c>
      <c r="E6" s="112">
        <v>5827.9130899999991</v>
      </c>
      <c r="F6" s="112">
        <v>15996.75659000001</v>
      </c>
      <c r="G6" s="112">
        <v>5827.9130899999991</v>
      </c>
      <c r="L6" s="137"/>
      <c r="M6" s="137"/>
    </row>
    <row r="7" spans="1:13" ht="14.1" customHeight="1" x14ac:dyDescent="0.2">
      <c r="A7" s="118" t="s">
        <v>186</v>
      </c>
      <c r="B7" s="119">
        <v>1894.8130700000024</v>
      </c>
      <c r="C7" s="119">
        <v>442.92126000000007</v>
      </c>
      <c r="D7" s="119">
        <v>22193.379250000013</v>
      </c>
      <c r="E7" s="119">
        <v>6148.8557299999993</v>
      </c>
      <c r="F7" s="119">
        <v>22193.379250000013</v>
      </c>
      <c r="G7" s="119">
        <v>6148.8557299999993</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5">
        <f>INDICE!A3</f>
        <v>45657</v>
      </c>
      <c r="C3" s="785"/>
      <c r="D3" s="785">
        <f>INDICE!C3</f>
        <v>0</v>
      </c>
      <c r="E3" s="785"/>
      <c r="F3" s="91"/>
      <c r="G3" s="786" t="s">
        <v>116</v>
      </c>
      <c r="H3" s="786"/>
      <c r="I3" s="786"/>
      <c r="J3" s="786"/>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79.60333</v>
      </c>
      <c r="C5" s="94">
        <f>'GNA CCAA'!C5</f>
        <v>3.2637600000000004</v>
      </c>
      <c r="D5" s="94">
        <f>'GO CCAA'!B5</f>
        <v>291.33945000000006</v>
      </c>
      <c r="E5" s="339">
        <f>SUM(B5:D5)</f>
        <v>374.20654000000007</v>
      </c>
      <c r="F5" s="94"/>
      <c r="G5" s="94">
        <f>'GNA CCAA'!F5</f>
        <v>945.68436999999926</v>
      </c>
      <c r="H5" s="94">
        <f>'GNA CCAA'!G5</f>
        <v>38.476219999999998</v>
      </c>
      <c r="I5" s="94">
        <f>'GO CCAA'!G5</f>
        <v>3480.3430300000005</v>
      </c>
      <c r="J5" s="339">
        <f>SUM(G5:I5)</f>
        <v>4464.5036199999995</v>
      </c>
    </row>
    <row r="6" spans="1:13" x14ac:dyDescent="0.2">
      <c r="A6" s="364" t="s">
        <v>154</v>
      </c>
      <c r="B6" s="96">
        <f>'GNA CCAA'!B6</f>
        <v>14.672930000000001</v>
      </c>
      <c r="C6" s="96">
        <f>'GNA CCAA'!C6</f>
        <v>0.61376999999999982</v>
      </c>
      <c r="D6" s="96">
        <f>'GO CCAA'!B6</f>
        <v>68.836969999999965</v>
      </c>
      <c r="E6" s="341">
        <f>SUM(B6:D6)</f>
        <v>84.123669999999962</v>
      </c>
      <c r="F6" s="96"/>
      <c r="G6" s="96">
        <f>'GNA CCAA'!F6</f>
        <v>173.88819999999993</v>
      </c>
      <c r="H6" s="96">
        <f>'GNA CCAA'!G6</f>
        <v>7.0781099999999997</v>
      </c>
      <c r="I6" s="96">
        <f>'GO CCAA'!G6</f>
        <v>814.57380000000001</v>
      </c>
      <c r="J6" s="341">
        <f t="shared" ref="J6:J24" si="0">SUM(G6:I6)</f>
        <v>995.54010999999991</v>
      </c>
    </row>
    <row r="7" spans="1:13" x14ac:dyDescent="0.2">
      <c r="A7" s="364" t="s">
        <v>155</v>
      </c>
      <c r="B7" s="96">
        <f>'GNA CCAA'!B7</f>
        <v>8.7294999999999998</v>
      </c>
      <c r="C7" s="96">
        <f>'GNA CCAA'!C7</f>
        <v>0.51857999999999993</v>
      </c>
      <c r="D7" s="96">
        <f>'GO CCAA'!B7</f>
        <v>31.72495</v>
      </c>
      <c r="E7" s="341">
        <f t="shared" ref="E7:E24" si="1">SUM(B7:D7)</f>
        <v>40.973030000000001</v>
      </c>
      <c r="F7" s="96"/>
      <c r="G7" s="96">
        <f>'GNA CCAA'!F7</f>
        <v>109.34346000000004</v>
      </c>
      <c r="H7" s="96">
        <f>'GNA CCAA'!G7</f>
        <v>6.2227700000000015</v>
      </c>
      <c r="I7" s="96">
        <f>'GO CCAA'!G7</f>
        <v>395.24702999999988</v>
      </c>
      <c r="J7" s="341">
        <f t="shared" si="0"/>
        <v>510.8132599999999</v>
      </c>
    </row>
    <row r="8" spans="1:13" x14ac:dyDescent="0.2">
      <c r="A8" s="364" t="s">
        <v>156</v>
      </c>
      <c r="B8" s="96">
        <f>'GNA CCAA'!B8</f>
        <v>15.66234</v>
      </c>
      <c r="C8" s="96">
        <f>'GNA CCAA'!C8</f>
        <v>0.85555000000000003</v>
      </c>
      <c r="D8" s="96">
        <f>'GO CCAA'!B8</f>
        <v>22.304199999999998</v>
      </c>
      <c r="E8" s="341">
        <f t="shared" si="1"/>
        <v>38.822090000000003</v>
      </c>
      <c r="F8" s="96"/>
      <c r="G8" s="96">
        <f>'GNA CCAA'!F8</f>
        <v>265.83154000000002</v>
      </c>
      <c r="H8" s="96">
        <f>'GNA CCAA'!G8</f>
        <v>11.46505</v>
      </c>
      <c r="I8" s="96">
        <f>'GO CCAA'!G8</f>
        <v>351.1773</v>
      </c>
      <c r="J8" s="341">
        <f t="shared" si="0"/>
        <v>628.47388999999998</v>
      </c>
    </row>
    <row r="9" spans="1:13" x14ac:dyDescent="0.2">
      <c r="A9" s="364" t="s">
        <v>157</v>
      </c>
      <c r="B9" s="96">
        <f>'GNA CCAA'!B9</f>
        <v>38.321409999999993</v>
      </c>
      <c r="C9" s="96">
        <f>'GNA CCAA'!C9</f>
        <v>8.9377000000000013</v>
      </c>
      <c r="D9" s="96">
        <f>'GO CCAA'!B9</f>
        <v>54.532739999999997</v>
      </c>
      <c r="E9" s="341">
        <f t="shared" si="1"/>
        <v>101.79184999999998</v>
      </c>
      <c r="F9" s="96"/>
      <c r="G9" s="96">
        <f>'GNA CCAA'!F9</f>
        <v>444.85612999999995</v>
      </c>
      <c r="H9" s="96">
        <f>'GNA CCAA'!G9</f>
        <v>100.59657000000001</v>
      </c>
      <c r="I9" s="96">
        <f>'GO CCAA'!G9</f>
        <v>659.89282999999989</v>
      </c>
      <c r="J9" s="341">
        <f t="shared" si="0"/>
        <v>1205.3455299999998</v>
      </c>
    </row>
    <row r="10" spans="1:13" x14ac:dyDescent="0.2">
      <c r="A10" s="364" t="s">
        <v>158</v>
      </c>
      <c r="B10" s="96">
        <f>'GNA CCAA'!B10</f>
        <v>6.7534200000000002</v>
      </c>
      <c r="C10" s="96">
        <f>'GNA CCAA'!C10</f>
        <v>0.28223999999999999</v>
      </c>
      <c r="D10" s="96">
        <f>'GO CCAA'!B10</f>
        <v>22.276389999999999</v>
      </c>
      <c r="E10" s="341">
        <f t="shared" si="1"/>
        <v>29.312049999999999</v>
      </c>
      <c r="F10" s="96"/>
      <c r="G10" s="96">
        <f>'GNA CCAA'!F10</f>
        <v>84.88751000000002</v>
      </c>
      <c r="H10" s="96">
        <f>'GNA CCAA'!G10</f>
        <v>3.4611600000000013</v>
      </c>
      <c r="I10" s="96">
        <f>'GO CCAA'!G10</f>
        <v>291.34365999999989</v>
      </c>
      <c r="J10" s="341">
        <f t="shared" si="0"/>
        <v>379.69232999999991</v>
      </c>
    </row>
    <row r="11" spans="1:13" x14ac:dyDescent="0.2">
      <c r="A11" s="364" t="s">
        <v>159</v>
      </c>
      <c r="B11" s="96">
        <f>'GNA CCAA'!B11</f>
        <v>28.324100000000005</v>
      </c>
      <c r="C11" s="96">
        <f>'GNA CCAA'!C11</f>
        <v>1.4693799999999997</v>
      </c>
      <c r="D11" s="96">
        <f>'GO CCAA'!B11</f>
        <v>136.44940999999997</v>
      </c>
      <c r="E11" s="341">
        <f t="shared" si="1"/>
        <v>166.24288999999999</v>
      </c>
      <c r="F11" s="96"/>
      <c r="G11" s="96">
        <f>'GNA CCAA'!F11</f>
        <v>342.42685999999964</v>
      </c>
      <c r="H11" s="96">
        <f>'GNA CCAA'!G11</f>
        <v>16.848590000000016</v>
      </c>
      <c r="I11" s="96">
        <f>'GO CCAA'!G11</f>
        <v>1683.4706999999987</v>
      </c>
      <c r="J11" s="341">
        <f t="shared" si="0"/>
        <v>2042.7461499999984</v>
      </c>
    </row>
    <row r="12" spans="1:13" x14ac:dyDescent="0.2">
      <c r="A12" s="364" t="s">
        <v>508</v>
      </c>
      <c r="B12" s="96">
        <f>'GNA CCAA'!B12</f>
        <v>23.191370000000006</v>
      </c>
      <c r="C12" s="96">
        <f>'GNA CCAA'!C12</f>
        <v>0.87893999999999994</v>
      </c>
      <c r="D12" s="96">
        <f>'GO CCAA'!B12</f>
        <v>106.48324999999997</v>
      </c>
      <c r="E12" s="341">
        <f t="shared" si="1"/>
        <v>130.55355999999998</v>
      </c>
      <c r="F12" s="96"/>
      <c r="G12" s="96">
        <f>'GNA CCAA'!F12</f>
        <v>262.17779000000007</v>
      </c>
      <c r="H12" s="96">
        <f>'GNA CCAA'!G12</f>
        <v>9.2357700000000076</v>
      </c>
      <c r="I12" s="96">
        <f>'GO CCAA'!G12</f>
        <v>1264.1082899999997</v>
      </c>
      <c r="J12" s="341">
        <f t="shared" si="0"/>
        <v>1535.5218499999996</v>
      </c>
    </row>
    <row r="13" spans="1:13" x14ac:dyDescent="0.2">
      <c r="A13" s="364" t="s">
        <v>160</v>
      </c>
      <c r="B13" s="96">
        <f>'GNA CCAA'!B13</f>
        <v>92.73156000000003</v>
      </c>
      <c r="C13" s="96">
        <f>'GNA CCAA'!C13</f>
        <v>4.3879700000000019</v>
      </c>
      <c r="D13" s="96">
        <f>'GO CCAA'!B13</f>
        <v>286.21112999999997</v>
      </c>
      <c r="E13" s="341">
        <f t="shared" si="1"/>
        <v>383.33065999999997</v>
      </c>
      <c r="F13" s="96"/>
      <c r="G13" s="96">
        <f>'GNA CCAA'!F13</f>
        <v>1090.9812800000009</v>
      </c>
      <c r="H13" s="96">
        <f>'GNA CCAA'!G13</f>
        <v>50.770659999999964</v>
      </c>
      <c r="I13" s="96">
        <f>'GO CCAA'!G13</f>
        <v>3522.9042700000023</v>
      </c>
      <c r="J13" s="341">
        <f t="shared" si="0"/>
        <v>4664.6562100000028</v>
      </c>
    </row>
    <row r="14" spans="1:13" x14ac:dyDescent="0.2">
      <c r="A14" s="364" t="s">
        <v>161</v>
      </c>
      <c r="B14" s="96">
        <f>'GNA CCAA'!B14</f>
        <v>0.54068000000000005</v>
      </c>
      <c r="C14" s="96">
        <f>'GNA CCAA'!C14</f>
        <v>5.7099999999999991E-2</v>
      </c>
      <c r="D14" s="96">
        <f>'GO CCAA'!B14</f>
        <v>1.11381</v>
      </c>
      <c r="E14" s="341">
        <f t="shared" si="1"/>
        <v>1.7115900000000002</v>
      </c>
      <c r="F14" s="96"/>
      <c r="G14" s="96">
        <f>'GNA CCAA'!F14</f>
        <v>6.1860599999999994</v>
      </c>
      <c r="H14" s="96">
        <f>'GNA CCAA'!G14</f>
        <v>0.71162999999999998</v>
      </c>
      <c r="I14" s="96">
        <f>'GO CCAA'!G14</f>
        <v>12.541639999999999</v>
      </c>
      <c r="J14" s="341">
        <f t="shared" si="0"/>
        <v>19.439329999999998</v>
      </c>
    </row>
    <row r="15" spans="1:13" x14ac:dyDescent="0.2">
      <c r="A15" s="364" t="s">
        <v>162</v>
      </c>
      <c r="B15" s="96">
        <f>'GNA CCAA'!B15</f>
        <v>58.157330000000002</v>
      </c>
      <c r="C15" s="96">
        <f>'GNA CCAA'!C15</f>
        <v>2.4228800000000015</v>
      </c>
      <c r="D15" s="96">
        <f>'GO CCAA'!B15</f>
        <v>164.81048000000001</v>
      </c>
      <c r="E15" s="341">
        <f t="shared" si="1"/>
        <v>225.39069000000001</v>
      </c>
      <c r="F15" s="96"/>
      <c r="G15" s="96">
        <f>'GNA CCAA'!F15</f>
        <v>706.52770000000123</v>
      </c>
      <c r="H15" s="96">
        <f>'GNA CCAA'!G15</f>
        <v>28.457909999999977</v>
      </c>
      <c r="I15" s="96">
        <f>'GO CCAA'!G15</f>
        <v>2008.7625899999987</v>
      </c>
      <c r="J15" s="341">
        <f t="shared" si="0"/>
        <v>2743.7482</v>
      </c>
      <c r="L15" s="92"/>
      <c r="M15" s="92"/>
    </row>
    <row r="16" spans="1:13" x14ac:dyDescent="0.2">
      <c r="A16" s="364" t="s">
        <v>163</v>
      </c>
      <c r="B16" s="96">
        <f>'GNA CCAA'!B16</f>
        <v>9.7896499999999982</v>
      </c>
      <c r="C16" s="96">
        <f>'GNA CCAA'!C16</f>
        <v>0.32076999999999994</v>
      </c>
      <c r="D16" s="96">
        <f>'GO CCAA'!B16</f>
        <v>54.549769999999995</v>
      </c>
      <c r="E16" s="341">
        <f t="shared" si="1"/>
        <v>64.66019</v>
      </c>
      <c r="F16" s="96"/>
      <c r="G16" s="96">
        <f>'GNA CCAA'!F16</f>
        <v>116.07367000000002</v>
      </c>
      <c r="H16" s="96">
        <f>'GNA CCAA'!G16</f>
        <v>3.556040000000003</v>
      </c>
      <c r="I16" s="96">
        <f>'GO CCAA'!G16</f>
        <v>700.96138000000053</v>
      </c>
      <c r="J16" s="341">
        <f t="shared" si="0"/>
        <v>820.59109000000058</v>
      </c>
    </row>
    <row r="17" spans="1:10" x14ac:dyDescent="0.2">
      <c r="A17" s="364" t="s">
        <v>164</v>
      </c>
      <c r="B17" s="96">
        <f>'GNA CCAA'!B17</f>
        <v>25.297959999999989</v>
      </c>
      <c r="C17" s="96">
        <f>'GNA CCAA'!C17</f>
        <v>1.3374900000000001</v>
      </c>
      <c r="D17" s="96">
        <f>'GO CCAA'!B17</f>
        <v>110.76422999999998</v>
      </c>
      <c r="E17" s="341">
        <f t="shared" si="1"/>
        <v>137.39967999999996</v>
      </c>
      <c r="F17" s="96"/>
      <c r="G17" s="96">
        <f>'GNA CCAA'!F17</f>
        <v>294.21761000000004</v>
      </c>
      <c r="H17" s="96">
        <f>'GNA CCAA'!G17</f>
        <v>14.986090000000013</v>
      </c>
      <c r="I17" s="96">
        <f>'GO CCAA'!G17</f>
        <v>1300.0128800000005</v>
      </c>
      <c r="J17" s="341">
        <f t="shared" si="0"/>
        <v>1609.2165800000005</v>
      </c>
    </row>
    <row r="18" spans="1:10" x14ac:dyDescent="0.2">
      <c r="A18" s="364" t="s">
        <v>165</v>
      </c>
      <c r="B18" s="96">
        <f>'GNA CCAA'!B18</f>
        <v>2.8729200000000006</v>
      </c>
      <c r="C18" s="96">
        <f>'GNA CCAA'!C18</f>
        <v>0.11541999999999999</v>
      </c>
      <c r="D18" s="96">
        <f>'GO CCAA'!B18</f>
        <v>12.051369999999999</v>
      </c>
      <c r="E18" s="341">
        <f t="shared" si="1"/>
        <v>15.039709999999999</v>
      </c>
      <c r="F18" s="96"/>
      <c r="G18" s="96">
        <f>'GNA CCAA'!F18</f>
        <v>33.35398</v>
      </c>
      <c r="H18" s="96">
        <f>'GNA CCAA'!G18</f>
        <v>1.2718099999999994</v>
      </c>
      <c r="I18" s="96">
        <f>'GO CCAA'!G18</f>
        <v>153.55230000000003</v>
      </c>
      <c r="J18" s="341">
        <f t="shared" si="0"/>
        <v>188.17809000000003</v>
      </c>
    </row>
    <row r="19" spans="1:10" x14ac:dyDescent="0.2">
      <c r="A19" s="364" t="s">
        <v>166</v>
      </c>
      <c r="B19" s="96">
        <f>'GNA CCAA'!B19</f>
        <v>72.212179999999989</v>
      </c>
      <c r="C19" s="96">
        <f>'GNA CCAA'!C19</f>
        <v>2.85656</v>
      </c>
      <c r="D19" s="96">
        <f>'GO CCAA'!B19</f>
        <v>145.18015</v>
      </c>
      <c r="E19" s="341">
        <f t="shared" si="1"/>
        <v>220.24888999999999</v>
      </c>
      <c r="F19" s="96"/>
      <c r="G19" s="96">
        <f>'GNA CCAA'!F19</f>
        <v>793.39395000000047</v>
      </c>
      <c r="H19" s="96">
        <f>'GNA CCAA'!G19</f>
        <v>28.832279999999994</v>
      </c>
      <c r="I19" s="96">
        <f>'GO CCAA'!G19</f>
        <v>1786.0436299999997</v>
      </c>
      <c r="J19" s="341">
        <f t="shared" si="0"/>
        <v>2608.2698600000003</v>
      </c>
    </row>
    <row r="20" spans="1:10" x14ac:dyDescent="0.2">
      <c r="A20" s="364" t="s">
        <v>167</v>
      </c>
      <c r="B20" s="96">
        <f>'GNA CCAA'!B20</f>
        <v>0.60614000000000001</v>
      </c>
      <c r="C20" s="487">
        <f>'GNA CCAA'!C20</f>
        <v>0</v>
      </c>
      <c r="D20" s="96">
        <f>'GO CCAA'!B20</f>
        <v>1.1704100000000002</v>
      </c>
      <c r="E20" s="341">
        <f t="shared" si="1"/>
        <v>1.7765500000000003</v>
      </c>
      <c r="F20" s="96"/>
      <c r="G20" s="96">
        <f>'GNA CCAA'!F20</f>
        <v>6.8691799999999992</v>
      </c>
      <c r="H20" s="487">
        <f>'GNA CCAA'!G20</f>
        <v>0</v>
      </c>
      <c r="I20" s="96">
        <f>'GO CCAA'!G20</f>
        <v>13.19763</v>
      </c>
      <c r="J20" s="341">
        <f t="shared" si="0"/>
        <v>20.06681</v>
      </c>
    </row>
    <row r="21" spans="1:10" x14ac:dyDescent="0.2">
      <c r="A21" s="364" t="s">
        <v>168</v>
      </c>
      <c r="B21" s="96">
        <f>'GNA CCAA'!B21</f>
        <v>13.853719999999999</v>
      </c>
      <c r="C21" s="96">
        <f>'GNA CCAA'!C21</f>
        <v>0.61553000000000002</v>
      </c>
      <c r="D21" s="96">
        <f>'GO CCAA'!B21</f>
        <v>77.575369999999992</v>
      </c>
      <c r="E21" s="341">
        <f t="shared" si="1"/>
        <v>92.044619999999995</v>
      </c>
      <c r="F21" s="96"/>
      <c r="G21" s="96">
        <f>'GNA CCAA'!F21</f>
        <v>169.29347000000007</v>
      </c>
      <c r="H21" s="96">
        <f>'GNA CCAA'!G21</f>
        <v>7.4524199999999992</v>
      </c>
      <c r="I21" s="96">
        <f>'GO CCAA'!G21</f>
        <v>952.64408000000003</v>
      </c>
      <c r="J21" s="341">
        <f t="shared" si="0"/>
        <v>1129.3899700000002</v>
      </c>
    </row>
    <row r="22" spans="1:10" x14ac:dyDescent="0.2">
      <c r="A22" s="364" t="s">
        <v>169</v>
      </c>
      <c r="B22" s="96">
        <f>'GNA CCAA'!B22</f>
        <v>7.3126200000000017</v>
      </c>
      <c r="C22" s="96">
        <f>'GNA CCAA'!C22</f>
        <v>0.23617999999999997</v>
      </c>
      <c r="D22" s="96">
        <f>'GO CCAA'!B22</f>
        <v>56.320239999999991</v>
      </c>
      <c r="E22" s="341">
        <f t="shared" si="1"/>
        <v>63.869039999999991</v>
      </c>
      <c r="F22" s="96"/>
      <c r="G22" s="96">
        <f>'GNA CCAA'!F22</f>
        <v>87.053180000000026</v>
      </c>
      <c r="H22" s="96">
        <f>'GNA CCAA'!G22</f>
        <v>3.0582000000000011</v>
      </c>
      <c r="I22" s="96">
        <f>'GO CCAA'!G22</f>
        <v>625.08167999999966</v>
      </c>
      <c r="J22" s="341">
        <f t="shared" si="0"/>
        <v>715.19305999999972</v>
      </c>
    </row>
    <row r="23" spans="1:10" x14ac:dyDescent="0.2">
      <c r="A23" s="365" t="s">
        <v>170</v>
      </c>
      <c r="B23" s="96">
        <f>'GNA CCAA'!B23</f>
        <v>19.655100000000001</v>
      </c>
      <c r="C23" s="96">
        <f>'GNA CCAA'!C23</f>
        <v>1.0558699999999999</v>
      </c>
      <c r="D23" s="96">
        <f>'GO CCAA'!B23</f>
        <v>132.08181000000002</v>
      </c>
      <c r="E23" s="341">
        <f t="shared" si="1"/>
        <v>152.79278000000002</v>
      </c>
      <c r="F23" s="96"/>
      <c r="G23" s="96">
        <f>'GNA CCAA'!F23</f>
        <v>239.81494999999978</v>
      </c>
      <c r="H23" s="96">
        <f>'GNA CCAA'!G23</f>
        <v>12.134660000000011</v>
      </c>
      <c r="I23" s="96">
        <f>'GO CCAA'!G23</f>
        <v>1742.1372399999996</v>
      </c>
      <c r="J23" s="341">
        <f t="shared" si="0"/>
        <v>1994.0868499999992</v>
      </c>
    </row>
    <row r="24" spans="1:10" x14ac:dyDescent="0.2">
      <c r="A24" s="366" t="s">
        <v>426</v>
      </c>
      <c r="B24" s="100">
        <f>'GNA CCAA'!B24</f>
        <v>518.28826000000026</v>
      </c>
      <c r="C24" s="100">
        <f>'GNA CCAA'!C24</f>
        <v>30.225689999999972</v>
      </c>
      <c r="D24" s="100">
        <f>'GO CCAA'!B24</f>
        <v>1775.7761300000018</v>
      </c>
      <c r="E24" s="100">
        <f t="shared" si="1"/>
        <v>2324.290080000002</v>
      </c>
      <c r="F24" s="100"/>
      <c r="G24" s="100">
        <f>'GNA CCAA'!F24</f>
        <v>6172.8608900000118</v>
      </c>
      <c r="H24" s="367">
        <f>'GNA CCAA'!G24</f>
        <v>344.61594000000082</v>
      </c>
      <c r="I24" s="100">
        <f>'GO CCAA'!G24</f>
        <v>21757.995960000004</v>
      </c>
      <c r="J24" s="100">
        <f t="shared" si="0"/>
        <v>28275.472790000014</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4" priority="5" operator="between">
      <formula>0</formula>
      <formula>0.5</formula>
    </cfRule>
    <cfRule type="cellIs" dxfId="163" priority="6" operator="between">
      <formula>0</formula>
      <formula>0.49</formula>
    </cfRule>
  </conditionalFormatting>
  <conditionalFormatting sqref="E6:E23">
    <cfRule type="cellIs" dxfId="162" priority="3" operator="between">
      <formula>0</formula>
      <formula>0.5</formula>
    </cfRule>
    <cfRule type="cellIs" dxfId="161" priority="4" operator="between">
      <formula>0</formula>
      <formula>0.49</formula>
    </cfRule>
  </conditionalFormatting>
  <conditionalFormatting sqref="J6:J23">
    <cfRule type="cellIs" dxfId="160" priority="1" operator="between">
      <formula>0</formula>
      <formula>0.5</formula>
    </cfRule>
    <cfRule type="cellIs" dxfId="15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1">
        <f>INDICE!A3</f>
        <v>45657</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574.6066500000004</v>
      </c>
      <c r="C5" s="86">
        <v>5.6870177177471639</v>
      </c>
      <c r="D5" s="85">
        <v>7387.6809900000007</v>
      </c>
      <c r="E5" s="86">
        <v>11.214771544314249</v>
      </c>
      <c r="F5" s="85">
        <v>7387.6809900000007</v>
      </c>
      <c r="G5" s="86">
        <v>11.214771544314249</v>
      </c>
      <c r="H5" s="380">
        <v>99.998664686755589</v>
      </c>
    </row>
    <row r="6" spans="1:65" x14ac:dyDescent="0.2">
      <c r="A6" s="84" t="s">
        <v>141</v>
      </c>
      <c r="B6" s="341">
        <v>2.1800000000000001E-3</v>
      </c>
      <c r="C6" s="344">
        <v>-71.943371943371943</v>
      </c>
      <c r="D6" s="96">
        <v>9.8649999999999988E-2</v>
      </c>
      <c r="E6" s="344">
        <v>-35.749641787156456</v>
      </c>
      <c r="F6" s="96">
        <v>9.8649999999999988E-2</v>
      </c>
      <c r="G6" s="344">
        <v>-35.749641787156456</v>
      </c>
      <c r="H6" s="474">
        <v>1.3353132443999097E-3</v>
      </c>
    </row>
    <row r="7" spans="1:65" x14ac:dyDescent="0.2">
      <c r="A7" s="60" t="s">
        <v>114</v>
      </c>
      <c r="B7" s="61">
        <v>574.60883000000047</v>
      </c>
      <c r="C7" s="87">
        <v>5.6859082937039567</v>
      </c>
      <c r="D7" s="61">
        <v>7387.7796400000016</v>
      </c>
      <c r="E7" s="87">
        <v>11.213686032036339</v>
      </c>
      <c r="F7" s="61">
        <v>7387.7796400000016</v>
      </c>
      <c r="G7" s="87">
        <v>11.213686032036339</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58" priority="7" operator="between">
      <formula>0</formula>
      <formula>0.5</formula>
    </cfRule>
    <cfRule type="cellIs" dxfId="157" priority="8" operator="between">
      <formula>0</formula>
      <formula>0.49</formula>
    </cfRule>
  </conditionalFormatting>
  <conditionalFormatting sqref="D6">
    <cfRule type="cellIs" dxfId="156" priority="5" operator="between">
      <formula>0</formula>
      <formula>0.5</formula>
    </cfRule>
    <cfRule type="cellIs" dxfId="155" priority="6" operator="between">
      <formula>0</formula>
      <formula>0.49</formula>
    </cfRule>
  </conditionalFormatting>
  <conditionalFormatting sqref="F6">
    <cfRule type="cellIs" dxfId="154" priority="3" operator="between">
      <formula>0</formula>
      <formula>0.5</formula>
    </cfRule>
    <cfRule type="cellIs" dxfId="153" priority="4" operator="between">
      <formula>0</formula>
      <formula>0.49</formula>
    </cfRule>
  </conditionalFormatting>
  <conditionalFormatting sqref="H6">
    <cfRule type="cellIs" dxfId="152" priority="1" operator="between">
      <formula>0</formula>
      <formula>0.5</formula>
    </cfRule>
    <cfRule type="cellIs" dxfId="15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1">
        <f>INDICE!A3</f>
        <v>45657</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219.04060000000004</v>
      </c>
      <c r="C5" s="86">
        <v>24.567457125316952</v>
      </c>
      <c r="D5" s="85">
        <v>2732.9796000000006</v>
      </c>
      <c r="E5" s="86">
        <v>30.519256039272101</v>
      </c>
      <c r="F5" s="85">
        <v>2732.9796000000006</v>
      </c>
      <c r="G5" s="86">
        <v>30.519256039272101</v>
      </c>
      <c r="H5" s="380">
        <v>31.935461850363282</v>
      </c>
    </row>
    <row r="6" spans="1:65" x14ac:dyDescent="0.2">
      <c r="A6" s="84" t="s">
        <v>195</v>
      </c>
      <c r="B6" s="379">
        <v>436.05356</v>
      </c>
      <c r="C6" s="73">
        <v>-12.784976089217857</v>
      </c>
      <c r="D6" s="85">
        <v>5824.8412100000005</v>
      </c>
      <c r="E6" s="86">
        <v>-1.8151465968309868</v>
      </c>
      <c r="F6" s="85">
        <v>5824.8412100000005</v>
      </c>
      <c r="G6" s="86">
        <v>-1.8151465968309868</v>
      </c>
      <c r="H6" s="380">
        <v>68.064538149636718</v>
      </c>
    </row>
    <row r="7" spans="1:65" x14ac:dyDescent="0.2">
      <c r="A7" s="60" t="s">
        <v>434</v>
      </c>
      <c r="B7" s="61">
        <v>655.09415999999999</v>
      </c>
      <c r="C7" s="87">
        <v>-3.0662285219163885</v>
      </c>
      <c r="D7" s="61">
        <v>8557.8208100000011</v>
      </c>
      <c r="E7" s="87">
        <v>6.6202003081184086</v>
      </c>
      <c r="F7" s="61">
        <v>8557.8208100000011</v>
      </c>
      <c r="G7" s="87">
        <v>6.6202003081184086</v>
      </c>
      <c r="H7" s="87">
        <v>100</v>
      </c>
    </row>
    <row r="8" spans="1:65" x14ac:dyDescent="0.2">
      <c r="A8" s="66" t="s">
        <v>423</v>
      </c>
      <c r="B8" s="419">
        <v>541.70139000000006</v>
      </c>
      <c r="C8" s="604">
        <v>-6.2495560840472661</v>
      </c>
      <c r="D8" s="417">
        <v>7224.3283899999997</v>
      </c>
      <c r="E8" s="604">
        <v>9.8305559699014484</v>
      </c>
      <c r="F8" s="417">
        <v>7224.3283899999997</v>
      </c>
      <c r="G8" s="604">
        <v>9.8305559699014484</v>
      </c>
      <c r="H8" s="708">
        <v>84.41785064672321</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50" priority="1" operator="between">
      <formula>0</formula>
      <formula>0.5</formula>
    </cfRule>
    <cfRule type="cellIs" dxfId="149"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45657</v>
      </c>
      <c r="C3" s="605" t="s">
        <v>116</v>
      </c>
    </row>
    <row r="4" spans="1:3" x14ac:dyDescent="0.2">
      <c r="A4" s="363" t="s">
        <v>153</v>
      </c>
      <c r="B4" s="339">
        <v>21.467790000000001</v>
      </c>
      <c r="C4" s="94">
        <v>424.29207000000008</v>
      </c>
    </row>
    <row r="5" spans="1:3" x14ac:dyDescent="0.2">
      <c r="A5" s="364" t="s">
        <v>154</v>
      </c>
      <c r="B5" s="341">
        <v>0.12653999999999999</v>
      </c>
      <c r="C5" s="96">
        <v>1.6106200000000002</v>
      </c>
    </row>
    <row r="6" spans="1:3" x14ac:dyDescent="0.2">
      <c r="A6" s="364" t="s">
        <v>155</v>
      </c>
      <c r="B6" s="341">
        <v>1.4990999999999999</v>
      </c>
      <c r="C6" s="96">
        <v>10.74729</v>
      </c>
    </row>
    <row r="7" spans="1:3" x14ac:dyDescent="0.2">
      <c r="A7" s="364" t="s">
        <v>156</v>
      </c>
      <c r="B7" s="341">
        <v>0</v>
      </c>
      <c r="C7" s="96">
        <v>0</v>
      </c>
    </row>
    <row r="8" spans="1:3" x14ac:dyDescent="0.2">
      <c r="A8" s="364" t="s">
        <v>157</v>
      </c>
      <c r="B8" s="341">
        <v>160.87610000000001</v>
      </c>
      <c r="C8" s="96">
        <v>1845.6541200000001</v>
      </c>
    </row>
    <row r="9" spans="1:3" x14ac:dyDescent="0.2">
      <c r="A9" s="364" t="s">
        <v>158</v>
      </c>
      <c r="B9" s="341">
        <v>0.16172</v>
      </c>
      <c r="C9" s="96">
        <v>4.4090599999999993</v>
      </c>
    </row>
    <row r="10" spans="1:3" x14ac:dyDescent="0.2">
      <c r="A10" s="364" t="s">
        <v>159</v>
      </c>
      <c r="B10" s="341">
        <v>0.25654000000000005</v>
      </c>
      <c r="C10" s="96">
        <v>6.0743900000000028</v>
      </c>
    </row>
    <row r="11" spans="1:3" x14ac:dyDescent="0.2">
      <c r="A11" s="364" t="s">
        <v>508</v>
      </c>
      <c r="B11" s="341">
        <v>0.27846000000000004</v>
      </c>
      <c r="C11" s="96">
        <v>2.8797799999999998</v>
      </c>
    </row>
    <row r="12" spans="1:3" x14ac:dyDescent="0.2">
      <c r="A12" s="364" t="s">
        <v>160</v>
      </c>
      <c r="B12" s="341">
        <v>21.484779999999997</v>
      </c>
      <c r="C12" s="96">
        <v>242.05079000000001</v>
      </c>
    </row>
    <row r="13" spans="1:3" x14ac:dyDescent="0.2">
      <c r="A13" s="364" t="s">
        <v>161</v>
      </c>
      <c r="B13" s="341">
        <v>2.3959999999999999</v>
      </c>
      <c r="C13" s="96">
        <v>38.529900000000005</v>
      </c>
    </row>
    <row r="14" spans="1:3" x14ac:dyDescent="0.2">
      <c r="A14" s="364" t="s">
        <v>162</v>
      </c>
      <c r="B14" s="341">
        <v>0.29520000000000002</v>
      </c>
      <c r="C14" s="96">
        <v>2.9257000000000004</v>
      </c>
    </row>
    <row r="15" spans="1:3" x14ac:dyDescent="0.2">
      <c r="A15" s="364" t="s">
        <v>163</v>
      </c>
      <c r="B15" s="341">
        <v>0.26550000000000001</v>
      </c>
      <c r="C15" s="96">
        <v>3.0772299999999997</v>
      </c>
    </row>
    <row r="16" spans="1:3" x14ac:dyDescent="0.2">
      <c r="A16" s="364" t="s">
        <v>164</v>
      </c>
      <c r="B16" s="341">
        <v>6.3768800000000008</v>
      </c>
      <c r="C16" s="96">
        <v>93.318159999999992</v>
      </c>
    </row>
    <row r="17" spans="1:3" x14ac:dyDescent="0.2">
      <c r="A17" s="364" t="s">
        <v>165</v>
      </c>
      <c r="B17" s="341">
        <v>2.6780000000000002E-2</v>
      </c>
      <c r="C17" s="96">
        <v>0.61082000000000003</v>
      </c>
    </row>
    <row r="18" spans="1:3" x14ac:dyDescent="0.2">
      <c r="A18" s="364" t="s">
        <v>166</v>
      </c>
      <c r="B18" s="341">
        <v>0.16669999999999999</v>
      </c>
      <c r="C18" s="96">
        <v>4.2603399999999993</v>
      </c>
    </row>
    <row r="19" spans="1:3" x14ac:dyDescent="0.2">
      <c r="A19" s="364" t="s">
        <v>167</v>
      </c>
      <c r="B19" s="341">
        <v>2.6</v>
      </c>
      <c r="C19" s="96">
        <v>40.89</v>
      </c>
    </row>
    <row r="20" spans="1:3" x14ac:dyDescent="0.2">
      <c r="A20" s="364" t="s">
        <v>168</v>
      </c>
      <c r="B20" s="341">
        <v>0.17910999999999999</v>
      </c>
      <c r="C20" s="96">
        <v>3.1207099999999999</v>
      </c>
    </row>
    <row r="21" spans="1:3" x14ac:dyDescent="0.2">
      <c r="A21" s="364" t="s">
        <v>169</v>
      </c>
      <c r="B21" s="341">
        <v>0.21259999999999998</v>
      </c>
      <c r="C21" s="96">
        <v>2.5670799999999998</v>
      </c>
    </row>
    <row r="22" spans="1:3" x14ac:dyDescent="0.2">
      <c r="A22" s="365" t="s">
        <v>170</v>
      </c>
      <c r="B22" s="341">
        <v>0.37080000000000002</v>
      </c>
      <c r="C22" s="96">
        <v>5.9615400000000003</v>
      </c>
    </row>
    <row r="23" spans="1:3" x14ac:dyDescent="0.2">
      <c r="A23" s="366" t="s">
        <v>426</v>
      </c>
      <c r="B23" s="100">
        <v>219.04060000000004</v>
      </c>
      <c r="C23" s="100">
        <v>2732.9795999999988</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8" priority="2" operator="between">
      <formula>0</formula>
      <formula>0.5</formula>
    </cfRule>
    <cfRule type="cellIs" dxfId="147" priority="3" operator="between">
      <formula>0</formula>
      <formula>0.49</formula>
    </cfRule>
  </conditionalFormatting>
  <conditionalFormatting sqref="B7:C7">
    <cfRule type="cellIs" dxfId="14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1" t="s">
        <v>0</v>
      </c>
      <c r="B1" s="771"/>
      <c r="C1" s="771"/>
      <c r="D1" s="771"/>
      <c r="E1" s="771"/>
      <c r="F1" s="771"/>
    </row>
    <row r="2" spans="1:6" ht="12.75" x14ac:dyDescent="0.2">
      <c r="A2" s="772"/>
      <c r="B2" s="772"/>
      <c r="C2" s="772"/>
      <c r="D2" s="772"/>
      <c r="E2" s="772"/>
      <c r="F2" s="772"/>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4918.4594062074411</v>
      </c>
      <c r="E5" s="289">
        <v>4951.1074500000032</v>
      </c>
      <c r="F5" s="28" t="s">
        <v>689</v>
      </c>
    </row>
    <row r="6" spans="1:6" ht="12.75" x14ac:dyDescent="0.2">
      <c r="A6" s="19" t="s">
        <v>406</v>
      </c>
      <c r="B6" s="28" t="s">
        <v>530</v>
      </c>
      <c r="C6" s="29" t="s">
        <v>47</v>
      </c>
      <c r="D6" s="30">
        <v>139.30083999999999</v>
      </c>
      <c r="E6" s="290">
        <v>226.05115999999998</v>
      </c>
      <c r="F6" s="28" t="s">
        <v>689</v>
      </c>
    </row>
    <row r="7" spans="1:6" ht="12.75" x14ac:dyDescent="0.2">
      <c r="A7" s="19" t="s">
        <v>48</v>
      </c>
      <c r="B7" s="28" t="s">
        <v>530</v>
      </c>
      <c r="C7" s="29" t="s">
        <v>47</v>
      </c>
      <c r="D7" s="30">
        <v>507.05375000000026</v>
      </c>
      <c r="E7" s="290">
        <v>548.80826000000047</v>
      </c>
      <c r="F7" s="28" t="s">
        <v>689</v>
      </c>
    </row>
    <row r="8" spans="1:6" ht="12.75" x14ac:dyDescent="0.2">
      <c r="A8" s="19" t="s">
        <v>49</v>
      </c>
      <c r="B8" s="28" t="s">
        <v>530</v>
      </c>
      <c r="C8" s="29" t="s">
        <v>47</v>
      </c>
      <c r="D8" s="30">
        <v>568.79994999999985</v>
      </c>
      <c r="E8" s="290">
        <v>574.60883000000047</v>
      </c>
      <c r="F8" s="28" t="s">
        <v>689</v>
      </c>
    </row>
    <row r="9" spans="1:6" ht="12.75" x14ac:dyDescent="0.2">
      <c r="A9" s="19" t="s">
        <v>562</v>
      </c>
      <c r="B9" s="28" t="s">
        <v>530</v>
      </c>
      <c r="C9" s="29" t="s">
        <v>47</v>
      </c>
      <c r="D9" s="30">
        <v>1782.0184300000017</v>
      </c>
      <c r="E9" s="290">
        <v>1789.2203800000013</v>
      </c>
      <c r="F9" s="28" t="s">
        <v>689</v>
      </c>
    </row>
    <row r="10" spans="1:6" ht="12.75" x14ac:dyDescent="0.2">
      <c r="A10" s="31" t="s">
        <v>50</v>
      </c>
      <c r="B10" s="32" t="s">
        <v>530</v>
      </c>
      <c r="C10" s="33" t="s">
        <v>506</v>
      </c>
      <c r="D10" s="34">
        <v>29286.476999999999</v>
      </c>
      <c r="E10" s="291">
        <v>34865.040999999997</v>
      </c>
      <c r="F10" s="32" t="s">
        <v>689</v>
      </c>
    </row>
    <row r="11" spans="1:6" ht="12.75" x14ac:dyDescent="0.2">
      <c r="A11" s="35" t="s">
        <v>51</v>
      </c>
      <c r="B11" s="36"/>
      <c r="C11" s="37"/>
      <c r="D11" s="38"/>
      <c r="E11" s="38"/>
      <c r="F11" s="449"/>
    </row>
    <row r="12" spans="1:6" ht="12.75" x14ac:dyDescent="0.2">
      <c r="A12" s="19" t="s">
        <v>52</v>
      </c>
      <c r="B12" s="28" t="s">
        <v>530</v>
      </c>
      <c r="C12" s="29" t="s">
        <v>47</v>
      </c>
      <c r="D12" s="30">
        <v>5467.8579999999993</v>
      </c>
      <c r="E12" s="290">
        <v>5234.3206499999997</v>
      </c>
      <c r="F12" s="25" t="s">
        <v>689</v>
      </c>
    </row>
    <row r="13" spans="1:6" ht="12.75" x14ac:dyDescent="0.2">
      <c r="A13" s="19" t="s">
        <v>53</v>
      </c>
      <c r="B13" s="28" t="s">
        <v>530</v>
      </c>
      <c r="C13" s="29" t="s">
        <v>54</v>
      </c>
      <c r="D13" s="30">
        <v>29783.480680000001</v>
      </c>
      <c r="E13" s="290">
        <v>26720.276149999998</v>
      </c>
      <c r="F13" s="28" t="s">
        <v>689</v>
      </c>
    </row>
    <row r="14" spans="1:6" ht="12.75" x14ac:dyDescent="0.2">
      <c r="A14" s="19" t="s">
        <v>55</v>
      </c>
      <c r="B14" s="28" t="s">
        <v>530</v>
      </c>
      <c r="C14" s="29" t="s">
        <v>56</v>
      </c>
      <c r="D14" s="39">
        <v>69.298841791538138</v>
      </c>
      <c r="E14" s="292">
        <v>70.600456391655158</v>
      </c>
      <c r="F14" s="28" t="s">
        <v>689</v>
      </c>
    </row>
    <row r="15" spans="1:6" ht="12.75" x14ac:dyDescent="0.2">
      <c r="A15" s="19" t="s">
        <v>414</v>
      </c>
      <c r="B15" s="28" t="s">
        <v>530</v>
      </c>
      <c r="C15" s="29" t="s">
        <v>47</v>
      </c>
      <c r="D15" s="30">
        <v>198.97499999999968</v>
      </c>
      <c r="E15" s="290">
        <v>99.310999999999922</v>
      </c>
      <c r="F15" s="32" t="s">
        <v>689</v>
      </c>
    </row>
    <row r="16" spans="1:6" ht="12.75" x14ac:dyDescent="0.2">
      <c r="A16" s="23" t="s">
        <v>57</v>
      </c>
      <c r="B16" s="25"/>
      <c r="C16" s="26"/>
      <c r="D16" s="40"/>
      <c r="E16" s="40"/>
      <c r="F16" s="449"/>
    </row>
    <row r="17" spans="1:6" ht="12.75" x14ac:dyDescent="0.2">
      <c r="A17" s="24" t="s">
        <v>58</v>
      </c>
      <c r="B17" s="25" t="s">
        <v>530</v>
      </c>
      <c r="C17" s="26" t="s">
        <v>47</v>
      </c>
      <c r="D17" s="27">
        <v>5085.96</v>
      </c>
      <c r="E17" s="289">
        <v>5482.2209999999995</v>
      </c>
      <c r="F17" s="25" t="s">
        <v>689</v>
      </c>
    </row>
    <row r="18" spans="1:6" ht="12.75" x14ac:dyDescent="0.2">
      <c r="A18" s="19" t="s">
        <v>59</v>
      </c>
      <c r="B18" s="28" t="s">
        <v>530</v>
      </c>
      <c r="C18" s="29" t="s">
        <v>60</v>
      </c>
      <c r="D18" s="39">
        <v>78.130277777777778</v>
      </c>
      <c r="E18" s="292">
        <v>81.500923142717497</v>
      </c>
      <c r="F18" s="28" t="s">
        <v>689</v>
      </c>
    </row>
    <row r="19" spans="1:6" ht="12.75" x14ac:dyDescent="0.2">
      <c r="A19" s="31" t="s">
        <v>61</v>
      </c>
      <c r="B19" s="32" t="s">
        <v>530</v>
      </c>
      <c r="C19" s="41" t="s">
        <v>47</v>
      </c>
      <c r="D19" s="34">
        <v>14526.453</v>
      </c>
      <c r="E19" s="291">
        <v>14477.626</v>
      </c>
      <c r="F19" s="32" t="s">
        <v>689</v>
      </c>
    </row>
    <row r="20" spans="1:6" ht="12.75" x14ac:dyDescent="0.2">
      <c r="A20" s="23" t="s">
        <v>66</v>
      </c>
      <c r="B20" s="25"/>
      <c r="C20" s="26"/>
      <c r="D20" s="27"/>
      <c r="E20" s="27"/>
      <c r="F20" s="449"/>
    </row>
    <row r="21" spans="1:6" ht="12.75" x14ac:dyDescent="0.2">
      <c r="A21" s="24" t="s">
        <v>67</v>
      </c>
      <c r="B21" s="25" t="s">
        <v>68</v>
      </c>
      <c r="C21" s="26" t="s">
        <v>69</v>
      </c>
      <c r="D21" s="43">
        <v>74.345238095238102</v>
      </c>
      <c r="E21" s="293">
        <v>73.814999999999998</v>
      </c>
      <c r="F21" s="28" t="s">
        <v>689</v>
      </c>
    </row>
    <row r="22" spans="1:6" ht="12.75" x14ac:dyDescent="0.2">
      <c r="A22" s="19" t="s">
        <v>70</v>
      </c>
      <c r="B22" s="28" t="s">
        <v>71</v>
      </c>
      <c r="C22" s="29" t="s">
        <v>72</v>
      </c>
      <c r="D22" s="44">
        <v>1.0630142857142857</v>
      </c>
      <c r="E22" s="294">
        <v>1.0478749999999999</v>
      </c>
      <c r="F22" s="28" t="s">
        <v>689</v>
      </c>
    </row>
    <row r="23" spans="1:6" ht="12.75" x14ac:dyDescent="0.2">
      <c r="A23" s="19" t="s">
        <v>73</v>
      </c>
      <c r="B23" s="28" t="s">
        <v>564</v>
      </c>
      <c r="C23" s="29" t="s">
        <v>74</v>
      </c>
      <c r="D23" s="42">
        <v>150.76780410999999</v>
      </c>
      <c r="E23" s="295">
        <v>151.87313854193545</v>
      </c>
      <c r="F23" s="28" t="s">
        <v>689</v>
      </c>
    </row>
    <row r="24" spans="1:6" ht="12.75" x14ac:dyDescent="0.2">
      <c r="A24" s="19" t="s">
        <v>75</v>
      </c>
      <c r="B24" s="28" t="s">
        <v>564</v>
      </c>
      <c r="C24" s="29" t="s">
        <v>74</v>
      </c>
      <c r="D24" s="42">
        <v>141.00066701666668</v>
      </c>
      <c r="E24" s="295">
        <v>143.63026647741935</v>
      </c>
      <c r="F24" s="28" t="s">
        <v>689</v>
      </c>
    </row>
    <row r="25" spans="1:6" ht="12.75" x14ac:dyDescent="0.2">
      <c r="A25" s="19" t="s">
        <v>76</v>
      </c>
      <c r="B25" s="28" t="s">
        <v>564</v>
      </c>
      <c r="C25" s="29" t="s">
        <v>77</v>
      </c>
      <c r="D25" s="42">
        <v>15.93</v>
      </c>
      <c r="E25" s="295">
        <v>16.61</v>
      </c>
      <c r="F25" s="28" t="s">
        <v>689</v>
      </c>
    </row>
    <row r="26" spans="1:6" ht="12.75" x14ac:dyDescent="0.2">
      <c r="A26" s="31" t="s">
        <v>628</v>
      </c>
      <c r="B26" s="32" t="s">
        <v>564</v>
      </c>
      <c r="C26" s="33" t="s">
        <v>78</v>
      </c>
      <c r="D26" s="44">
        <v>7.4591914099999999</v>
      </c>
      <c r="E26" s="294">
        <v>8.0511863299999984</v>
      </c>
      <c r="F26" s="32" t="s">
        <v>689</v>
      </c>
    </row>
    <row r="27" spans="1:6" ht="12.75" x14ac:dyDescent="0.2">
      <c r="A27" s="35" t="s">
        <v>79</v>
      </c>
      <c r="B27" s="36"/>
      <c r="C27" s="37"/>
      <c r="D27" s="38"/>
      <c r="E27" s="38"/>
      <c r="F27" s="449"/>
    </row>
    <row r="28" spans="1:6" ht="12.75" x14ac:dyDescent="0.2">
      <c r="A28" s="19" t="s">
        <v>80</v>
      </c>
      <c r="B28" s="28" t="s">
        <v>81</v>
      </c>
      <c r="C28" s="29" t="s">
        <v>415</v>
      </c>
      <c r="D28" s="45">
        <v>3.4662000000000002</v>
      </c>
      <c r="E28" s="296">
        <v>3.4864999999999999</v>
      </c>
      <c r="F28" s="28" t="s">
        <v>691</v>
      </c>
    </row>
    <row r="29" spans="1:6" x14ac:dyDescent="0.2">
      <c r="A29" s="19" t="s">
        <v>82</v>
      </c>
      <c r="B29" s="28" t="s">
        <v>81</v>
      </c>
      <c r="C29" s="29" t="s">
        <v>415</v>
      </c>
      <c r="D29" s="46">
        <v>-0.1</v>
      </c>
      <c r="E29" s="297">
        <v>2.1</v>
      </c>
      <c r="F29" s="615">
        <v>45627</v>
      </c>
    </row>
    <row r="30" spans="1:6" ht="12.75" x14ac:dyDescent="0.2">
      <c r="A30" s="47" t="s">
        <v>83</v>
      </c>
      <c r="B30" s="28" t="s">
        <v>81</v>
      </c>
      <c r="C30" s="29" t="s">
        <v>415</v>
      </c>
      <c r="D30" s="46">
        <v>1.1000000000000001</v>
      </c>
      <c r="E30" s="297">
        <v>3.2</v>
      </c>
      <c r="F30" s="615">
        <v>45627</v>
      </c>
    </row>
    <row r="31" spans="1:6" ht="12.75" x14ac:dyDescent="0.2">
      <c r="A31" s="47" t="s">
        <v>84</v>
      </c>
      <c r="B31" s="28" t="s">
        <v>81</v>
      </c>
      <c r="C31" s="29" t="s">
        <v>415</v>
      </c>
      <c r="D31" s="46">
        <v>2.4</v>
      </c>
      <c r="E31" s="297">
        <v>-1.9</v>
      </c>
      <c r="F31" s="615">
        <v>45627</v>
      </c>
    </row>
    <row r="32" spans="1:6" ht="12.75" x14ac:dyDescent="0.2">
      <c r="A32" s="47" t="s">
        <v>85</v>
      </c>
      <c r="B32" s="28" t="s">
        <v>81</v>
      </c>
      <c r="C32" s="29" t="s">
        <v>415</v>
      </c>
      <c r="D32" s="46">
        <v>0.9</v>
      </c>
      <c r="E32" s="297">
        <v>3.9</v>
      </c>
      <c r="F32" s="615">
        <v>45627</v>
      </c>
    </row>
    <row r="33" spans="1:7" ht="12.75" x14ac:dyDescent="0.2">
      <c r="A33" s="47" t="s">
        <v>86</v>
      </c>
      <c r="B33" s="28" t="s">
        <v>81</v>
      </c>
      <c r="C33" s="29" t="s">
        <v>415</v>
      </c>
      <c r="D33" s="46">
        <v>-2.8</v>
      </c>
      <c r="E33" s="297">
        <v>0.8</v>
      </c>
      <c r="F33" s="615">
        <v>45627</v>
      </c>
    </row>
    <row r="34" spans="1:7" ht="12.75" x14ac:dyDescent="0.2">
      <c r="A34" s="47" t="s">
        <v>87</v>
      </c>
      <c r="B34" s="28" t="s">
        <v>81</v>
      </c>
      <c r="C34" s="29" t="s">
        <v>415</v>
      </c>
      <c r="D34" s="46">
        <v>0.3</v>
      </c>
      <c r="E34" s="297">
        <v>2.6</v>
      </c>
      <c r="F34" s="615">
        <v>45627</v>
      </c>
    </row>
    <row r="35" spans="1:7" ht="12.75" x14ac:dyDescent="0.2">
      <c r="A35" s="47" t="s">
        <v>88</v>
      </c>
      <c r="B35" s="28" t="s">
        <v>81</v>
      </c>
      <c r="C35" s="29" t="s">
        <v>415</v>
      </c>
      <c r="D35" s="46">
        <v>-1.9</v>
      </c>
      <c r="E35" s="297">
        <v>0.5</v>
      </c>
      <c r="F35" s="615">
        <v>45627</v>
      </c>
    </row>
    <row r="36" spans="1:7" x14ac:dyDescent="0.2">
      <c r="A36" s="19" t="s">
        <v>89</v>
      </c>
      <c r="B36" s="28" t="s">
        <v>90</v>
      </c>
      <c r="C36" s="29" t="s">
        <v>415</v>
      </c>
      <c r="D36" s="46">
        <v>-0.7</v>
      </c>
      <c r="E36" s="297">
        <v>1.7</v>
      </c>
      <c r="F36" s="615">
        <v>45627</v>
      </c>
    </row>
    <row r="37" spans="1:7" ht="12.75" x14ac:dyDescent="0.2">
      <c r="A37" s="19" t="s">
        <v>629</v>
      </c>
      <c r="B37" s="28" t="s">
        <v>81</v>
      </c>
      <c r="C37" s="29" t="s">
        <v>415</v>
      </c>
      <c r="D37" s="46">
        <v>10.3</v>
      </c>
      <c r="E37" s="296">
        <v>1.1000000000000001</v>
      </c>
      <c r="F37" s="615">
        <v>45627</v>
      </c>
      <c r="G37" s="615"/>
    </row>
    <row r="38" spans="1:7" ht="12.75" x14ac:dyDescent="0.2">
      <c r="A38" s="31" t="s">
        <v>91</v>
      </c>
      <c r="B38" s="32" t="s">
        <v>92</v>
      </c>
      <c r="C38" s="33" t="s">
        <v>415</v>
      </c>
      <c r="D38" s="48">
        <v>6.4</v>
      </c>
      <c r="E38" s="670">
        <v>28.8</v>
      </c>
      <c r="F38" s="615">
        <v>45627</v>
      </c>
    </row>
    <row r="39" spans="1:7" ht="12.75" x14ac:dyDescent="0.2">
      <c r="A39" s="35" t="s">
        <v>62</v>
      </c>
      <c r="B39" s="36"/>
      <c r="C39" s="37"/>
      <c r="D39" s="38"/>
      <c r="E39" s="38"/>
      <c r="F39" s="449"/>
    </row>
    <row r="40" spans="1:7" ht="12.75" x14ac:dyDescent="0.2">
      <c r="A40" s="19" t="s">
        <v>63</v>
      </c>
      <c r="B40" s="28" t="s">
        <v>530</v>
      </c>
      <c r="C40" s="29" t="s">
        <v>47</v>
      </c>
      <c r="D40" s="42">
        <v>2.1999999999999999E-2</v>
      </c>
      <c r="E40" s="295">
        <v>0.223</v>
      </c>
      <c r="F40" s="28" t="s">
        <v>689</v>
      </c>
    </row>
    <row r="41" spans="1:7" ht="12.75" x14ac:dyDescent="0.2">
      <c r="A41" s="19" t="s">
        <v>50</v>
      </c>
      <c r="B41" s="28" t="s">
        <v>530</v>
      </c>
      <c r="C41" s="29" t="s">
        <v>54</v>
      </c>
      <c r="D41" s="39">
        <v>40.556746430071996</v>
      </c>
      <c r="E41" s="292">
        <v>113.16695239333399</v>
      </c>
      <c r="F41" s="28" t="s">
        <v>689</v>
      </c>
    </row>
    <row r="42" spans="1:7" ht="12.75" x14ac:dyDescent="0.2">
      <c r="A42" s="19" t="s">
        <v>64</v>
      </c>
      <c r="B42" s="28" t="s">
        <v>530</v>
      </c>
      <c r="C42" s="29" t="s">
        <v>60</v>
      </c>
      <c r="D42" s="682">
        <v>4.4729453235365632E-4</v>
      </c>
      <c r="E42" s="678">
        <v>4.5040428278323849E-3</v>
      </c>
      <c r="F42" s="28" t="s">
        <v>689</v>
      </c>
    </row>
    <row r="43" spans="1:7" ht="12.75" x14ac:dyDescent="0.2">
      <c r="A43" s="31" t="s">
        <v>65</v>
      </c>
      <c r="B43" s="32" t="s">
        <v>530</v>
      </c>
      <c r="C43" s="33" t="s">
        <v>60</v>
      </c>
      <c r="D43" s="682">
        <v>0.13848284459094207</v>
      </c>
      <c r="E43" s="678">
        <v>0.32458574304654908</v>
      </c>
      <c r="F43" s="28" t="s">
        <v>689</v>
      </c>
    </row>
    <row r="44" spans="1:7" x14ac:dyDescent="0.2">
      <c r="A44" s="35" t="s">
        <v>93</v>
      </c>
      <c r="B44" s="36"/>
      <c r="C44" s="37"/>
      <c r="D44" s="38"/>
      <c r="E44" s="38"/>
      <c r="F44" s="449"/>
    </row>
    <row r="45" spans="1:7" ht="12.75" x14ac:dyDescent="0.2">
      <c r="A45" s="49" t="s">
        <v>94</v>
      </c>
      <c r="B45" s="28" t="s">
        <v>81</v>
      </c>
      <c r="C45" s="29" t="s">
        <v>415</v>
      </c>
      <c r="D45" s="46">
        <v>1.3127387179891226</v>
      </c>
      <c r="E45" s="297">
        <v>5.7708460862161894</v>
      </c>
      <c r="F45" s="615">
        <v>45627</v>
      </c>
    </row>
    <row r="46" spans="1:7" ht="12.75" x14ac:dyDescent="0.2">
      <c r="A46" s="50" t="s">
        <v>95</v>
      </c>
      <c r="B46" s="28" t="s">
        <v>81</v>
      </c>
      <c r="C46" s="29" t="s">
        <v>415</v>
      </c>
      <c r="D46" s="46">
        <v>0.79549900980694033</v>
      </c>
      <c r="E46" s="297">
        <v>6.2144276197379975</v>
      </c>
      <c r="F46" s="615">
        <v>45627</v>
      </c>
    </row>
    <row r="47" spans="1:7" ht="12.75" x14ac:dyDescent="0.2">
      <c r="A47" s="50" t="s">
        <v>96</v>
      </c>
      <c r="B47" s="28" t="s">
        <v>81</v>
      </c>
      <c r="C47" s="29" t="s">
        <v>415</v>
      </c>
      <c r="D47" s="46">
        <v>5.1068150023534482</v>
      </c>
      <c r="E47" s="297">
        <v>5.9223443375888261</v>
      </c>
      <c r="F47" s="615">
        <v>45627</v>
      </c>
    </row>
    <row r="48" spans="1:7" ht="12.75" x14ac:dyDescent="0.2">
      <c r="A48" s="49" t="s">
        <v>97</v>
      </c>
      <c r="B48" s="28" t="s">
        <v>81</v>
      </c>
      <c r="C48" s="29" t="s">
        <v>415</v>
      </c>
      <c r="D48" s="46">
        <v>5.8476400513394156</v>
      </c>
      <c r="E48" s="297">
        <v>9.3779026387292959</v>
      </c>
      <c r="F48" s="615">
        <v>45627</v>
      </c>
    </row>
    <row r="49" spans="1:7" ht="12.75" x14ac:dyDescent="0.2">
      <c r="A49" s="299" t="s">
        <v>98</v>
      </c>
      <c r="B49" s="28" t="s">
        <v>81</v>
      </c>
      <c r="C49" s="29" t="s">
        <v>415</v>
      </c>
      <c r="D49" s="46">
        <v>4.0289734481945603</v>
      </c>
      <c r="E49" s="297">
        <v>2.0922162201533849</v>
      </c>
      <c r="F49" s="615">
        <v>45627</v>
      </c>
    </row>
    <row r="50" spans="1:7" ht="12.75" x14ac:dyDescent="0.2">
      <c r="A50" s="50" t="s">
        <v>99</v>
      </c>
      <c r="B50" s="28" t="s">
        <v>81</v>
      </c>
      <c r="C50" s="29" t="s">
        <v>415</v>
      </c>
      <c r="D50" s="46">
        <v>2.6392058112515424</v>
      </c>
      <c r="E50" s="297">
        <v>4.1227671868004743</v>
      </c>
      <c r="F50" s="615">
        <v>45627</v>
      </c>
    </row>
    <row r="51" spans="1:7" ht="12.75" x14ac:dyDescent="0.2">
      <c r="A51" s="50" t="s">
        <v>100</v>
      </c>
      <c r="B51" s="28" t="s">
        <v>81</v>
      </c>
      <c r="C51" s="29" t="s">
        <v>415</v>
      </c>
      <c r="D51" s="46">
        <v>19.902168282729839</v>
      </c>
      <c r="E51" s="297">
        <v>-26.006967815400166</v>
      </c>
      <c r="F51" s="615">
        <v>45627</v>
      </c>
    </row>
    <row r="52" spans="1:7" ht="12.75" x14ac:dyDescent="0.2">
      <c r="A52" s="50" t="s">
        <v>101</v>
      </c>
      <c r="B52" s="28" t="s">
        <v>81</v>
      </c>
      <c r="C52" s="29" t="s">
        <v>415</v>
      </c>
      <c r="D52" s="45">
        <v>6.2204477112104808</v>
      </c>
      <c r="E52" s="296">
        <v>11.951240916616985</v>
      </c>
      <c r="F52" s="615">
        <v>45627</v>
      </c>
    </row>
    <row r="53" spans="1:7" ht="12.75" x14ac:dyDescent="0.2">
      <c r="A53" s="49" t="s">
        <v>102</v>
      </c>
      <c r="B53" s="28" t="s">
        <v>81</v>
      </c>
      <c r="C53" s="29" t="s">
        <v>415</v>
      </c>
      <c r="D53" s="45">
        <v>7.2052818726639396</v>
      </c>
      <c r="E53" s="296">
        <v>5.0044427070987716</v>
      </c>
      <c r="F53" s="615">
        <v>45627</v>
      </c>
    </row>
    <row r="54" spans="1:7" ht="12.75" x14ac:dyDescent="0.2">
      <c r="A54" s="51" t="s">
        <v>103</v>
      </c>
      <c r="B54" s="32" t="s">
        <v>81</v>
      </c>
      <c r="C54" s="33" t="s">
        <v>415</v>
      </c>
      <c r="D54" s="48">
        <v>8.5887644999855315</v>
      </c>
      <c r="E54" s="298">
        <v>2.9607828147695057</v>
      </c>
      <c r="F54" s="616">
        <v>45627</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1">
        <f>INDICE!A3</f>
        <v>45657</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29.843087362171332</v>
      </c>
      <c r="C5" s="73">
        <v>5.9511057768829874</v>
      </c>
      <c r="D5" s="85">
        <v>418.37925602811094</v>
      </c>
      <c r="E5" s="86">
        <v>1.0052303335946169</v>
      </c>
      <c r="F5" s="85">
        <v>418.37925602811094</v>
      </c>
      <c r="G5" s="86">
        <v>1.0052303335946169</v>
      </c>
      <c r="H5" s="380">
        <v>8.1455173836997332</v>
      </c>
    </row>
    <row r="6" spans="1:65" x14ac:dyDescent="0.2">
      <c r="A6" s="84" t="s">
        <v>196</v>
      </c>
      <c r="B6" s="379">
        <v>57.198</v>
      </c>
      <c r="C6" s="86">
        <v>34.210896804167248</v>
      </c>
      <c r="D6" s="85">
        <v>860.88</v>
      </c>
      <c r="E6" s="86">
        <v>-2.9649960267587936</v>
      </c>
      <c r="F6" s="85">
        <v>860.88</v>
      </c>
      <c r="G6" s="86">
        <v>-2.9649960267587936</v>
      </c>
      <c r="H6" s="380">
        <v>16.760661300110606</v>
      </c>
    </row>
    <row r="7" spans="1:65" x14ac:dyDescent="0.2">
      <c r="A7" s="84" t="s">
        <v>197</v>
      </c>
      <c r="B7" s="379">
        <v>86.881</v>
      </c>
      <c r="C7" s="86">
        <v>29.221822292292586</v>
      </c>
      <c r="D7" s="85">
        <v>1165.68</v>
      </c>
      <c r="E7" s="86">
        <v>-1.1179454031398157</v>
      </c>
      <c r="F7" s="85">
        <v>1165.68</v>
      </c>
      <c r="G7" s="86">
        <v>-1.1179454031398157</v>
      </c>
      <c r="H7" s="380">
        <v>22.694879268089551</v>
      </c>
    </row>
    <row r="8" spans="1:65" x14ac:dyDescent="0.2">
      <c r="A8" s="84" t="s">
        <v>594</v>
      </c>
      <c r="B8" s="379">
        <v>193.43791263782867</v>
      </c>
      <c r="C8" s="86">
        <v>-6.5396109785290131</v>
      </c>
      <c r="D8" s="85">
        <v>2691.3735933599905</v>
      </c>
      <c r="E8" s="86">
        <v>20.731218194238497</v>
      </c>
      <c r="F8" s="85">
        <v>2691.3735933599905</v>
      </c>
      <c r="G8" s="489">
        <v>20.731218194238497</v>
      </c>
      <c r="H8" s="380">
        <v>52.398942048100096</v>
      </c>
      <c r="J8" s="85"/>
    </row>
    <row r="9" spans="1:65" x14ac:dyDescent="0.2">
      <c r="A9" s="60" t="s">
        <v>198</v>
      </c>
      <c r="B9" s="61">
        <v>367.36</v>
      </c>
      <c r="C9" s="628">
        <v>6.4836286058807158</v>
      </c>
      <c r="D9" s="61">
        <v>5136.3128493881022</v>
      </c>
      <c r="E9" s="87">
        <v>9.0631070727682665</v>
      </c>
      <c r="F9" s="61">
        <v>5136.3128493881022</v>
      </c>
      <c r="G9" s="87">
        <v>9.0631070727682665</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45" priority="1" operator="between">
      <formula>0</formula>
      <formula>0.5</formula>
    </cfRule>
    <cfRule type="cellIs" dxfId="14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0" t="s">
        <v>447</v>
      </c>
      <c r="B3" s="800" t="s">
        <v>448</v>
      </c>
      <c r="C3" s="781">
        <f>INDICE!A3</f>
        <v>45657</v>
      </c>
      <c r="D3" s="782"/>
      <c r="E3" s="782" t="s">
        <v>115</v>
      </c>
      <c r="F3" s="782"/>
      <c r="G3" s="782" t="s">
        <v>116</v>
      </c>
      <c r="H3" s="782"/>
      <c r="I3" s="782"/>
    </row>
    <row r="4" spans="1:9" x14ac:dyDescent="0.2">
      <c r="A4" s="801"/>
      <c r="B4" s="801"/>
      <c r="C4" s="82" t="s">
        <v>47</v>
      </c>
      <c r="D4" s="82" t="s">
        <v>445</v>
      </c>
      <c r="E4" s="82" t="s">
        <v>47</v>
      </c>
      <c r="F4" s="82" t="s">
        <v>445</v>
      </c>
      <c r="G4" s="82" t="s">
        <v>47</v>
      </c>
      <c r="H4" s="83" t="s">
        <v>445</v>
      </c>
      <c r="I4" s="83" t="s">
        <v>106</v>
      </c>
    </row>
    <row r="5" spans="1:9" x14ac:dyDescent="0.2">
      <c r="A5" s="386"/>
      <c r="B5" s="390" t="s">
        <v>200</v>
      </c>
      <c r="C5" s="388">
        <v>0</v>
      </c>
      <c r="D5" s="142">
        <v>-100</v>
      </c>
      <c r="E5" s="141">
        <v>1627.54168</v>
      </c>
      <c r="F5" s="519">
        <v>-44.090829015037315</v>
      </c>
      <c r="G5" s="520">
        <v>1627.54168</v>
      </c>
      <c r="H5" s="519">
        <v>-44.090829015037315</v>
      </c>
      <c r="I5" s="391">
        <v>2.5198764482538869</v>
      </c>
    </row>
    <row r="6" spans="1:9" x14ac:dyDescent="0.2">
      <c r="A6" s="11"/>
      <c r="B6" s="11" t="s">
        <v>231</v>
      </c>
      <c r="C6" s="388">
        <v>753.67934999999989</v>
      </c>
      <c r="D6" s="142">
        <v>-29.013459349056408</v>
      </c>
      <c r="E6" s="144">
        <v>10254.14213</v>
      </c>
      <c r="F6" s="142">
        <v>17.725880008732204</v>
      </c>
      <c r="G6" s="520">
        <v>10254.14213</v>
      </c>
      <c r="H6" s="521">
        <v>17.725880008732204</v>
      </c>
      <c r="I6" s="391">
        <v>15.876196332148584</v>
      </c>
    </row>
    <row r="7" spans="1:9" x14ac:dyDescent="0.2">
      <c r="A7" s="11"/>
      <c r="B7" s="253" t="s">
        <v>201</v>
      </c>
      <c r="C7" s="388">
        <v>1086.3999199999998</v>
      </c>
      <c r="D7" s="142">
        <v>95.139597478926959</v>
      </c>
      <c r="E7" s="144">
        <v>8456.1494700000003</v>
      </c>
      <c r="F7" s="142">
        <v>20.180423754880415</v>
      </c>
      <c r="G7" s="520">
        <v>8456.1494700000003</v>
      </c>
      <c r="H7" s="522">
        <v>20.180423754880415</v>
      </c>
      <c r="I7" s="391">
        <v>13.092415484172172</v>
      </c>
    </row>
    <row r="8" spans="1:9" x14ac:dyDescent="0.2">
      <c r="A8" s="486" t="s">
        <v>300</v>
      </c>
      <c r="B8" s="228"/>
      <c r="C8" s="146">
        <v>1840.0792699999997</v>
      </c>
      <c r="D8" s="147">
        <v>-3.6665204467718766</v>
      </c>
      <c r="E8" s="146">
        <v>20337.833279999995</v>
      </c>
      <c r="F8" s="523">
        <v>9.0065399159266573</v>
      </c>
      <c r="G8" s="524">
        <v>20337.833279999995</v>
      </c>
      <c r="H8" s="523">
        <v>9.0065399159266573</v>
      </c>
      <c r="I8" s="525">
        <v>31.488488264574631</v>
      </c>
    </row>
    <row r="9" spans="1:9" x14ac:dyDescent="0.2">
      <c r="A9" s="386"/>
      <c r="B9" s="11" t="s">
        <v>202</v>
      </c>
      <c r="C9" s="388">
        <v>748.59928000000002</v>
      </c>
      <c r="D9" s="700">
        <v>14.199429801668082</v>
      </c>
      <c r="E9" s="144">
        <v>9132.5605500000001</v>
      </c>
      <c r="F9" s="519">
        <v>37.625266625240897</v>
      </c>
      <c r="G9" s="520">
        <v>9132.5605500000001</v>
      </c>
      <c r="H9" s="526">
        <v>37.625266625240897</v>
      </c>
      <c r="I9" s="391">
        <v>14.13968350242039</v>
      </c>
    </row>
    <row r="10" spans="1:9" x14ac:dyDescent="0.2">
      <c r="A10" s="386"/>
      <c r="B10" s="11" t="s">
        <v>203</v>
      </c>
      <c r="C10" s="388">
        <v>0</v>
      </c>
      <c r="D10" s="142">
        <v>-100</v>
      </c>
      <c r="E10" s="144">
        <v>0</v>
      </c>
      <c r="F10" s="519">
        <v>-100</v>
      </c>
      <c r="G10" s="144">
        <v>0</v>
      </c>
      <c r="H10" s="519">
        <v>-100</v>
      </c>
      <c r="I10" s="471">
        <v>0</v>
      </c>
    </row>
    <row r="11" spans="1:9" x14ac:dyDescent="0.2">
      <c r="A11" s="11"/>
      <c r="B11" s="11" t="s">
        <v>648</v>
      </c>
      <c r="C11" s="388">
        <v>0</v>
      </c>
      <c r="D11" s="142" t="s">
        <v>142</v>
      </c>
      <c r="E11" s="144">
        <v>0</v>
      </c>
      <c r="F11" s="527">
        <v>-100</v>
      </c>
      <c r="G11" s="144">
        <v>0</v>
      </c>
      <c r="H11" s="527">
        <v>-100</v>
      </c>
      <c r="I11" s="496">
        <v>0</v>
      </c>
    </row>
    <row r="12" spans="1:9" x14ac:dyDescent="0.2">
      <c r="A12" s="632"/>
      <c r="B12" s="11" t="s">
        <v>582</v>
      </c>
      <c r="C12" s="388">
        <v>0</v>
      </c>
      <c r="D12" s="142" t="s">
        <v>142</v>
      </c>
      <c r="E12" s="144">
        <v>0</v>
      </c>
      <c r="F12" s="142">
        <v>-100</v>
      </c>
      <c r="G12" s="144">
        <v>0</v>
      </c>
      <c r="H12" s="521">
        <v>-100</v>
      </c>
      <c r="I12" s="496">
        <v>0</v>
      </c>
    </row>
    <row r="13" spans="1:9" x14ac:dyDescent="0.2">
      <c r="A13" s="11"/>
      <c r="B13" s="11" t="s">
        <v>204</v>
      </c>
      <c r="C13" s="388">
        <v>147.93376000000001</v>
      </c>
      <c r="D13" s="142">
        <v>-3.3367668502609291</v>
      </c>
      <c r="E13" s="144">
        <v>3006.3100199999999</v>
      </c>
      <c r="F13" s="142">
        <v>116.06990386836718</v>
      </c>
      <c r="G13" s="520">
        <v>3006.3100199999999</v>
      </c>
      <c r="H13" s="521">
        <v>116.06990386836718</v>
      </c>
      <c r="I13" s="391">
        <v>4.6545842165760511</v>
      </c>
    </row>
    <row r="14" spans="1:9" x14ac:dyDescent="0.2">
      <c r="A14" s="11"/>
      <c r="B14" s="253" t="s">
        <v>650</v>
      </c>
      <c r="C14" s="388">
        <v>284.10079000000002</v>
      </c>
      <c r="D14" s="142" t="s">
        <v>142</v>
      </c>
      <c r="E14" s="144">
        <v>1981.0151900000001</v>
      </c>
      <c r="F14" s="142">
        <v>193.48258835672979</v>
      </c>
      <c r="G14" s="520">
        <v>1981.0151900000001</v>
      </c>
      <c r="H14" s="521">
        <v>193.48258835672979</v>
      </c>
      <c r="I14" s="391">
        <v>3.067149420661349</v>
      </c>
    </row>
    <row r="15" spans="1:9" x14ac:dyDescent="0.2">
      <c r="A15" s="486" t="s">
        <v>580</v>
      </c>
      <c r="B15" s="228"/>
      <c r="C15" s="146">
        <v>1180.63383</v>
      </c>
      <c r="D15" s="147">
        <v>29.462171148669718</v>
      </c>
      <c r="E15" s="146">
        <v>14119.885759999999</v>
      </c>
      <c r="F15" s="523">
        <v>39.183967848637593</v>
      </c>
      <c r="G15" s="524">
        <v>14119.885759999999</v>
      </c>
      <c r="H15" s="523">
        <v>39.183967848637593</v>
      </c>
      <c r="I15" s="525">
        <v>21.861417139657789</v>
      </c>
    </row>
    <row r="16" spans="1:9" x14ac:dyDescent="0.2">
      <c r="A16" s="387"/>
      <c r="B16" s="389" t="s">
        <v>637</v>
      </c>
      <c r="C16" s="388">
        <v>20.541029999999999</v>
      </c>
      <c r="D16" s="142">
        <v>-54.421108314779474</v>
      </c>
      <c r="E16" s="144">
        <v>224.98482999999999</v>
      </c>
      <c r="F16" s="527">
        <v>-46.533047466265558</v>
      </c>
      <c r="G16" s="144">
        <v>224.98482999999999</v>
      </c>
      <c r="H16" s="527">
        <v>-46.533047466265558</v>
      </c>
      <c r="I16" s="471">
        <v>0.34833760713974743</v>
      </c>
    </row>
    <row r="17" spans="1:9" x14ac:dyDescent="0.2">
      <c r="A17" s="387"/>
      <c r="B17" s="389" t="s">
        <v>529</v>
      </c>
      <c r="C17" s="388">
        <v>0</v>
      </c>
      <c r="D17" s="142">
        <v>-100</v>
      </c>
      <c r="E17" s="144">
        <v>259.11694</v>
      </c>
      <c r="F17" s="527">
        <v>-82.904143670966263</v>
      </c>
      <c r="G17" s="144">
        <v>259.11694</v>
      </c>
      <c r="H17" s="527">
        <v>-82.904143670966263</v>
      </c>
      <c r="I17" s="470">
        <v>0.40118338133719283</v>
      </c>
    </row>
    <row r="18" spans="1:9" x14ac:dyDescent="0.2">
      <c r="A18" s="387"/>
      <c r="B18" s="389" t="s">
        <v>206</v>
      </c>
      <c r="C18" s="388">
        <v>58.458680000000001</v>
      </c>
      <c r="D18" s="142" t="s">
        <v>142</v>
      </c>
      <c r="E18" s="144">
        <v>557.51701000000003</v>
      </c>
      <c r="F18" s="527">
        <v>53.295435091963753</v>
      </c>
      <c r="G18" s="520">
        <v>557.51701000000003</v>
      </c>
      <c r="H18" s="527">
        <v>53.295435091963753</v>
      </c>
      <c r="I18" s="391">
        <v>0.86318771449215781</v>
      </c>
    </row>
    <row r="19" spans="1:9" x14ac:dyDescent="0.2">
      <c r="A19" s="387"/>
      <c r="B19" s="389" t="s">
        <v>558</v>
      </c>
      <c r="C19" s="388">
        <v>169.40652</v>
      </c>
      <c r="D19" s="73" t="s">
        <v>142</v>
      </c>
      <c r="E19" s="144">
        <v>2564.3999399999998</v>
      </c>
      <c r="F19" s="73">
        <v>-16.900697033819824</v>
      </c>
      <c r="G19" s="520">
        <v>2564.3999399999998</v>
      </c>
      <c r="H19" s="527">
        <v>-16.900697033819824</v>
      </c>
      <c r="I19" s="391">
        <v>3.9703874205603631</v>
      </c>
    </row>
    <row r="20" spans="1:9" x14ac:dyDescent="0.2">
      <c r="A20" s="387"/>
      <c r="B20" s="389" t="s">
        <v>207</v>
      </c>
      <c r="C20" s="388">
        <v>142.41541000000001</v>
      </c>
      <c r="D20" s="142" t="s">
        <v>142</v>
      </c>
      <c r="E20" s="144">
        <v>1182.98821</v>
      </c>
      <c r="F20" s="73">
        <v>-7.4523432905147322</v>
      </c>
      <c r="G20" s="520">
        <v>1182.98821</v>
      </c>
      <c r="H20" s="527">
        <v>-7.4523432905147322</v>
      </c>
      <c r="I20" s="391">
        <v>1.8315869667565277</v>
      </c>
    </row>
    <row r="21" spans="1:9" x14ac:dyDescent="0.2">
      <c r="A21" s="632"/>
      <c r="B21" s="389" t="s">
        <v>208</v>
      </c>
      <c r="C21" s="388">
        <v>0</v>
      </c>
      <c r="D21" s="142" t="s">
        <v>142</v>
      </c>
      <c r="E21" s="144">
        <v>239.56892999999999</v>
      </c>
      <c r="F21" s="527">
        <v>-24.003163984755528</v>
      </c>
      <c r="G21" s="520">
        <v>239.56892999999999</v>
      </c>
      <c r="H21" s="527">
        <v>-24.003163984755528</v>
      </c>
      <c r="I21" s="391">
        <v>0.37091775397136617</v>
      </c>
    </row>
    <row r="22" spans="1:9" x14ac:dyDescent="0.2">
      <c r="A22" s="486" t="s">
        <v>438</v>
      </c>
      <c r="B22" s="228"/>
      <c r="C22" s="146">
        <v>390.82164</v>
      </c>
      <c r="D22" s="147">
        <v>179.92344503365024</v>
      </c>
      <c r="E22" s="146">
        <v>5028.5758599999999</v>
      </c>
      <c r="F22" s="523">
        <v>-27.953037717446371</v>
      </c>
      <c r="G22" s="524">
        <v>5028.5758599999999</v>
      </c>
      <c r="H22" s="523">
        <v>-27.953037717446371</v>
      </c>
      <c r="I22" s="525">
        <v>7.7856008442573552</v>
      </c>
    </row>
    <row r="23" spans="1:9" x14ac:dyDescent="0.2">
      <c r="A23" s="632"/>
      <c r="B23" s="389" t="s">
        <v>210</v>
      </c>
      <c r="C23" s="388">
        <v>136.14727999999999</v>
      </c>
      <c r="D23" s="142">
        <v>-51.030761029547833</v>
      </c>
      <c r="E23" s="144">
        <v>3514.2845600000001</v>
      </c>
      <c r="F23" s="527">
        <v>-14.482862569477497</v>
      </c>
      <c r="G23" s="144">
        <v>3514.2845600000001</v>
      </c>
      <c r="H23" s="527">
        <v>-14.482862569477497</v>
      </c>
      <c r="I23" s="471">
        <v>5.4410667352041475</v>
      </c>
    </row>
    <row r="24" spans="1:9" x14ac:dyDescent="0.2">
      <c r="A24" s="632"/>
      <c r="B24" s="389" t="s">
        <v>211</v>
      </c>
      <c r="C24" s="388">
        <v>147.31835000000001</v>
      </c>
      <c r="D24" s="73">
        <v>-46.602022686710249</v>
      </c>
      <c r="E24" s="144">
        <v>1914.5253700000001</v>
      </c>
      <c r="F24" s="73">
        <v>-38.425024268564997</v>
      </c>
      <c r="G24" s="144">
        <v>1914.5253700000001</v>
      </c>
      <c r="H24" s="527">
        <v>-38.425024268564997</v>
      </c>
      <c r="I24" s="496">
        <v>2.9642051252706221</v>
      </c>
    </row>
    <row r="25" spans="1:9" x14ac:dyDescent="0.2">
      <c r="A25" s="486"/>
      <c r="B25" s="228" t="s">
        <v>337</v>
      </c>
      <c r="C25" s="146">
        <v>283.46563000000003</v>
      </c>
      <c r="D25" s="147">
        <v>-48.824941375337858</v>
      </c>
      <c r="E25" s="146">
        <v>5428.8099299999994</v>
      </c>
      <c r="F25" s="523">
        <v>-24.795284461288514</v>
      </c>
      <c r="G25" s="524">
        <v>5428.8099299999994</v>
      </c>
      <c r="H25" s="523">
        <v>-24.795284461288514</v>
      </c>
      <c r="I25" s="525">
        <v>8.4052718604747678</v>
      </c>
    </row>
    <row r="26" spans="1:9" x14ac:dyDescent="0.2">
      <c r="A26" s="632"/>
      <c r="B26" s="389" t="s">
        <v>212</v>
      </c>
      <c r="C26" s="388">
        <v>133.86528999999999</v>
      </c>
      <c r="D26" s="700">
        <v>-74.382264960732513</v>
      </c>
      <c r="E26" s="144">
        <v>4055.2196400000003</v>
      </c>
      <c r="F26" s="527">
        <v>-2.6548394661803627</v>
      </c>
      <c r="G26" s="144">
        <v>4055.2196400000003</v>
      </c>
      <c r="H26" s="527">
        <v>-2.6548394661803627</v>
      </c>
      <c r="I26" s="471">
        <v>6.2785811195524079</v>
      </c>
    </row>
    <row r="27" spans="1:9" x14ac:dyDescent="0.2">
      <c r="A27" s="632"/>
      <c r="B27" s="389" t="s">
        <v>213</v>
      </c>
      <c r="C27" s="388">
        <v>152.41588000000002</v>
      </c>
      <c r="D27" s="142">
        <v>-54.823175762277998</v>
      </c>
      <c r="E27" s="144">
        <v>2564.0540100000003</v>
      </c>
      <c r="F27" s="527">
        <v>4.568537422967835</v>
      </c>
      <c r="G27" s="144">
        <v>2564.0540100000003</v>
      </c>
      <c r="H27" s="527">
        <v>4.568537422967835</v>
      </c>
      <c r="I27" s="471">
        <v>3.9698518269897316</v>
      </c>
    </row>
    <row r="28" spans="1:9" x14ac:dyDescent="0.2">
      <c r="A28" s="387"/>
      <c r="B28" s="389" t="s">
        <v>215</v>
      </c>
      <c r="C28" s="388">
        <v>0</v>
      </c>
      <c r="D28" s="142" t="s">
        <v>142</v>
      </c>
      <c r="E28" s="144">
        <v>0</v>
      </c>
      <c r="F28" s="142">
        <v>-100</v>
      </c>
      <c r="G28" s="144">
        <v>0</v>
      </c>
      <c r="H28" s="142">
        <v>-100</v>
      </c>
      <c r="I28" s="496">
        <v>0</v>
      </c>
    </row>
    <row r="29" spans="1:9" x14ac:dyDescent="0.2">
      <c r="A29" s="387"/>
      <c r="B29" s="389" t="s">
        <v>606</v>
      </c>
      <c r="C29" s="388">
        <v>0</v>
      </c>
      <c r="D29" s="142" t="s">
        <v>142</v>
      </c>
      <c r="E29" s="144">
        <v>251.74221</v>
      </c>
      <c r="F29" s="142">
        <v>89.257089372707057</v>
      </c>
      <c r="G29" s="144">
        <v>251.74221</v>
      </c>
      <c r="H29" s="142">
        <v>89.257089372707057</v>
      </c>
      <c r="I29" s="496">
        <v>0.38976529683122102</v>
      </c>
    </row>
    <row r="30" spans="1:9" x14ac:dyDescent="0.2">
      <c r="A30" s="387"/>
      <c r="B30" s="389" t="s">
        <v>641</v>
      </c>
      <c r="C30" s="388">
        <v>0</v>
      </c>
      <c r="D30" s="142" t="s">
        <v>142</v>
      </c>
      <c r="E30" s="144">
        <v>254.27310999999997</v>
      </c>
      <c r="F30" s="142">
        <v>93.687975968268034</v>
      </c>
      <c r="G30" s="144">
        <v>254.27310999999997</v>
      </c>
      <c r="H30" s="142">
        <v>93.687975968268034</v>
      </c>
      <c r="I30" s="471">
        <v>0.39368381724839746</v>
      </c>
    </row>
    <row r="31" spans="1:9" x14ac:dyDescent="0.2">
      <c r="A31" s="387"/>
      <c r="B31" s="389" t="s">
        <v>541</v>
      </c>
      <c r="C31" s="388">
        <v>0</v>
      </c>
      <c r="D31" s="142" t="s">
        <v>142</v>
      </c>
      <c r="E31" s="144">
        <v>1124.55267</v>
      </c>
      <c r="F31" s="142">
        <v>43.727704876643699</v>
      </c>
      <c r="G31" s="144">
        <v>1124.55267</v>
      </c>
      <c r="H31" s="142">
        <v>43.727704876643699</v>
      </c>
      <c r="I31" s="471">
        <v>1.7411128837904939</v>
      </c>
    </row>
    <row r="32" spans="1:9" x14ac:dyDescent="0.2">
      <c r="A32" s="387"/>
      <c r="B32" s="389" t="s">
        <v>216</v>
      </c>
      <c r="C32" s="388">
        <v>409.75926999999996</v>
      </c>
      <c r="D32" s="142">
        <v>22.784536875744632</v>
      </c>
      <c r="E32" s="144">
        <v>3872.9874099999997</v>
      </c>
      <c r="F32" s="142">
        <v>-10.865369560179898</v>
      </c>
      <c r="G32" s="144">
        <v>3872.9874099999997</v>
      </c>
      <c r="H32" s="142">
        <v>-10.865369560179898</v>
      </c>
      <c r="I32" s="471">
        <v>5.9964361458582243</v>
      </c>
    </row>
    <row r="33" spans="1:9" x14ac:dyDescent="0.2">
      <c r="A33" s="387"/>
      <c r="B33" s="389" t="s">
        <v>217</v>
      </c>
      <c r="C33" s="388">
        <v>843.27984000000015</v>
      </c>
      <c r="D33" s="142">
        <v>119.48523716320329</v>
      </c>
      <c r="E33" s="144">
        <v>7390.1217500000002</v>
      </c>
      <c r="F33" s="73">
        <v>15.789759875892969</v>
      </c>
      <c r="G33" s="144">
        <v>7390.1217500000002</v>
      </c>
      <c r="H33" s="527">
        <v>15.789759875892969</v>
      </c>
      <c r="I33" s="471">
        <v>11.441915114305274</v>
      </c>
    </row>
    <row r="34" spans="1:9" x14ac:dyDescent="0.2">
      <c r="A34" s="632"/>
      <c r="B34" s="389" t="s">
        <v>677</v>
      </c>
      <c r="C34" s="388">
        <v>0</v>
      </c>
      <c r="D34" s="142" t="s">
        <v>142</v>
      </c>
      <c r="E34" s="144">
        <v>137.36850999999999</v>
      </c>
      <c r="F34" s="73" t="s">
        <v>142</v>
      </c>
      <c r="G34" s="144">
        <v>137.36850999999999</v>
      </c>
      <c r="H34" s="527" t="s">
        <v>142</v>
      </c>
      <c r="I34" s="471">
        <v>0.21268375325461925</v>
      </c>
    </row>
    <row r="35" spans="1:9" x14ac:dyDescent="0.2">
      <c r="A35" s="632"/>
      <c r="B35" s="389" t="s">
        <v>218</v>
      </c>
      <c r="C35" s="388">
        <v>0</v>
      </c>
      <c r="D35" s="142" t="s">
        <v>142</v>
      </c>
      <c r="E35" s="144">
        <v>22.72982</v>
      </c>
      <c r="F35" s="73">
        <v>6.7756997009828391E-3</v>
      </c>
      <c r="G35" s="144">
        <v>22.72982</v>
      </c>
      <c r="H35" s="73">
        <v>6.7756997009828391E-3</v>
      </c>
      <c r="I35" s="474">
        <v>3.5191933205083972E-2</v>
      </c>
    </row>
    <row r="36" spans="1:9" x14ac:dyDescent="0.2">
      <c r="A36" s="486" t="s">
        <v>439</v>
      </c>
      <c r="B36" s="228"/>
      <c r="C36" s="146">
        <v>1539.3202800000001</v>
      </c>
      <c r="D36" s="147">
        <v>-2.4422682491729697</v>
      </c>
      <c r="E36" s="146">
        <v>19673.049129999999</v>
      </c>
      <c r="F36" s="523">
        <v>6.0075805614392008</v>
      </c>
      <c r="G36" s="524">
        <v>19673.049129999999</v>
      </c>
      <c r="H36" s="523">
        <v>6.0075805614392008</v>
      </c>
      <c r="I36" s="525">
        <v>30.459221891035448</v>
      </c>
    </row>
    <row r="37" spans="1:9" x14ac:dyDescent="0.2">
      <c r="A37" s="150" t="s">
        <v>186</v>
      </c>
      <c r="B37" s="150"/>
      <c r="C37" s="150">
        <v>5234.3206499999997</v>
      </c>
      <c r="D37" s="665">
        <v>2.7656518530356613</v>
      </c>
      <c r="E37" s="150">
        <v>64588.153959999996</v>
      </c>
      <c r="F37" s="659">
        <v>4.9213277269509987</v>
      </c>
      <c r="G37" s="150">
        <v>64588.153959999996</v>
      </c>
      <c r="H37" s="659">
        <v>4.9213277269509987</v>
      </c>
      <c r="I37" s="660">
        <v>100</v>
      </c>
    </row>
    <row r="38" spans="1:9" x14ac:dyDescent="0.2">
      <c r="A38" s="151" t="s">
        <v>522</v>
      </c>
      <c r="B38" s="472"/>
      <c r="C38" s="152">
        <v>1836.8543800000002</v>
      </c>
      <c r="D38" s="528">
        <v>-19.605806128934791</v>
      </c>
      <c r="E38" s="152">
        <v>23638.578000000001</v>
      </c>
      <c r="F38" s="528">
        <v>-12.028792079545061</v>
      </c>
      <c r="G38" s="152">
        <v>23638.578000000001</v>
      </c>
      <c r="H38" s="528">
        <v>-12.028792079545061</v>
      </c>
      <c r="I38" s="529">
        <v>36.598937344825764</v>
      </c>
    </row>
    <row r="39" spans="1:9" x14ac:dyDescent="0.2">
      <c r="A39" s="151" t="s">
        <v>523</v>
      </c>
      <c r="B39" s="472"/>
      <c r="C39" s="152">
        <v>3397.4662699999994</v>
      </c>
      <c r="D39" s="528">
        <v>20.964658418706961</v>
      </c>
      <c r="E39" s="152">
        <v>40949.575959999995</v>
      </c>
      <c r="F39" s="528">
        <v>18.051678288930034</v>
      </c>
      <c r="G39" s="152">
        <v>40949.575959999995</v>
      </c>
      <c r="H39" s="528">
        <v>18.051678288930034</v>
      </c>
      <c r="I39" s="529">
        <v>63.401062655174236</v>
      </c>
    </row>
    <row r="40" spans="1:9" x14ac:dyDescent="0.2">
      <c r="A40" s="153" t="s">
        <v>524</v>
      </c>
      <c r="B40" s="473"/>
      <c r="C40" s="154">
        <v>2040.9533599999997</v>
      </c>
      <c r="D40" s="530">
        <v>1.363107187454166</v>
      </c>
      <c r="E40" s="154">
        <v>22317.907430000003</v>
      </c>
      <c r="F40" s="530">
        <v>2.5769552741376547</v>
      </c>
      <c r="G40" s="154">
        <v>22317.907430000003</v>
      </c>
      <c r="H40" s="530">
        <v>2.5769552741376547</v>
      </c>
      <c r="I40" s="531">
        <v>34.554180699794692</v>
      </c>
    </row>
    <row r="41" spans="1:9" x14ac:dyDescent="0.2">
      <c r="A41" s="153" t="s">
        <v>525</v>
      </c>
      <c r="B41" s="473"/>
      <c r="C41" s="154">
        <v>3193.3672900000001</v>
      </c>
      <c r="D41" s="530">
        <v>3.6825618612396638</v>
      </c>
      <c r="E41" s="154">
        <v>42270.246529999989</v>
      </c>
      <c r="F41" s="530">
        <v>6.2028664559826616</v>
      </c>
      <c r="G41" s="154">
        <v>42270.246529999989</v>
      </c>
      <c r="H41" s="530">
        <v>6.2028664559826616</v>
      </c>
      <c r="I41" s="531">
        <v>65.445819300205301</v>
      </c>
    </row>
    <row r="42" spans="1:9" x14ac:dyDescent="0.2">
      <c r="A42" s="695" t="s">
        <v>649</v>
      </c>
      <c r="B42" s="696"/>
      <c r="C42" s="709">
        <v>58.458680000000001</v>
      </c>
      <c r="D42" s="702" t="s">
        <v>142</v>
      </c>
      <c r="E42" s="479">
        <v>557.51701000000003</v>
      </c>
      <c r="F42" s="697">
        <v>53.295435091963753</v>
      </c>
      <c r="G42" s="479">
        <v>557.51701000000003</v>
      </c>
      <c r="H42" s="697">
        <v>53.295435091963753</v>
      </c>
      <c r="I42" s="698">
        <v>0.86318771449215781</v>
      </c>
    </row>
    <row r="43" spans="1:9" s="84" customFormat="1" ht="12.75" x14ac:dyDescent="0.2">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3" priority="10" operator="between">
      <formula>-0.5</formula>
      <formula>0.5</formula>
    </cfRule>
    <cfRule type="cellIs" dxfId="142" priority="11" operator="between">
      <formula>0</formula>
      <formula>0.49</formula>
    </cfRule>
  </conditionalFormatting>
  <conditionalFormatting sqref="D18:D19">
    <cfRule type="cellIs" dxfId="141" priority="34" stopIfTrue="1" operator="equal">
      <formula>0</formula>
    </cfRule>
    <cfRule type="cellIs" dxfId="140" priority="35" operator="between">
      <formula>0</formula>
      <formula>0.5</formula>
    </cfRule>
    <cfRule type="cellIs" dxfId="139" priority="36" operator="between">
      <formula>0</formula>
      <formula>0.49</formula>
    </cfRule>
  </conditionalFormatting>
  <conditionalFormatting sqref="D26">
    <cfRule type="cellIs" dxfId="138" priority="4" operator="between">
      <formula>-0.5</formula>
      <formula>0.5</formula>
    </cfRule>
    <cfRule type="cellIs" dxfId="137" priority="5" operator="between">
      <formula>0</formula>
      <formula>0.49</formula>
    </cfRule>
  </conditionalFormatting>
  <conditionalFormatting sqref="F18:F21 F23:F24 F26:F35">
    <cfRule type="cellIs" dxfId="136" priority="45" operator="between">
      <formula>0</formula>
      <formula>0.5</formula>
    </cfRule>
    <cfRule type="cellIs" dxfId="135" priority="46" operator="between">
      <formula>0</formula>
      <formula>0.49</formula>
    </cfRule>
  </conditionalFormatting>
  <conditionalFormatting sqref="F23:F24 F26:F35 F18:F21">
    <cfRule type="cellIs" dxfId="134" priority="44" stopIfTrue="1" operator="equal">
      <formula>0</formula>
    </cfRule>
  </conditionalFormatting>
  <conditionalFormatting sqref="F23:F24">
    <cfRule type="cellIs" dxfId="133" priority="30" operator="between">
      <formula>0</formula>
      <formula>0.5</formula>
    </cfRule>
    <cfRule type="cellIs" dxfId="132" priority="31" operator="between">
      <formula>0</formula>
      <formula>0.49</formula>
    </cfRule>
  </conditionalFormatting>
  <conditionalFormatting sqref="F26:F27">
    <cfRule type="cellIs" dxfId="131" priority="6" operator="between">
      <formula>0</formula>
      <formula>0.5</formula>
    </cfRule>
    <cfRule type="cellIs" dxfId="130" priority="7" operator="between">
      <formula>0</formula>
      <formula>0.49</formula>
    </cfRule>
  </conditionalFormatting>
  <conditionalFormatting sqref="H35:I35">
    <cfRule type="cellIs" dxfId="129" priority="1" stopIfTrue="1" operator="equal">
      <formula>0</formula>
    </cfRule>
    <cfRule type="cellIs" dxfId="128" priority="2" operator="between">
      <formula>0</formula>
      <formula>0.5</formula>
    </cfRule>
    <cfRule type="cellIs" dxfId="127" priority="3" operator="between">
      <formula>0</formula>
      <formula>0.49</formula>
    </cfRule>
  </conditionalFormatting>
  <conditionalFormatting sqref="I37">
    <cfRule type="cellIs" dxfId="126" priority="16" operator="between">
      <formula>0.00001</formula>
      <formula>0.499</formula>
    </cfRule>
  </conditionalFormatting>
  <conditionalFormatting sqref="I37:I41">
    <cfRule type="cellIs" dxfId="125" priority="40" operator="between">
      <formula>0</formula>
      <formula>0.5</formula>
    </cfRule>
    <cfRule type="cellIs" dxfId="124" priority="41"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1">
        <f>INDICE!A3</f>
        <v>45657</v>
      </c>
      <c r="C3" s="782"/>
      <c r="D3" s="782" t="s">
        <v>115</v>
      </c>
      <c r="E3" s="782"/>
      <c r="F3" s="782" t="s">
        <v>116</v>
      </c>
      <c r="G3" s="782"/>
      <c r="H3" s="1"/>
    </row>
    <row r="4" spans="1:8" x14ac:dyDescent="0.2">
      <c r="A4" s="66"/>
      <c r="B4" s="606" t="s">
        <v>56</v>
      </c>
      <c r="C4" s="606" t="s">
        <v>445</v>
      </c>
      <c r="D4" s="606" t="s">
        <v>56</v>
      </c>
      <c r="E4" s="606" t="s">
        <v>445</v>
      </c>
      <c r="F4" s="606" t="s">
        <v>56</v>
      </c>
      <c r="G4" s="607" t="s">
        <v>445</v>
      </c>
      <c r="H4" s="1"/>
    </row>
    <row r="5" spans="1:8" x14ac:dyDescent="0.2">
      <c r="A5" s="157" t="s">
        <v>8</v>
      </c>
      <c r="B5" s="392">
        <v>70.600456391655158</v>
      </c>
      <c r="C5" s="475">
        <v>-4.9605833853997865</v>
      </c>
      <c r="D5" s="392">
        <v>74.347437676040826</v>
      </c>
      <c r="E5" s="475">
        <v>-2.0685487482948299</v>
      </c>
      <c r="F5" s="392">
        <v>74.347437676040826</v>
      </c>
      <c r="G5" s="475">
        <v>-2.0685487482948299</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1">
        <f>INDICE!A3</f>
        <v>45657</v>
      </c>
      <c r="C3" s="782"/>
      <c r="D3" s="782" t="s">
        <v>115</v>
      </c>
      <c r="E3" s="782"/>
      <c r="F3" s="782" t="s">
        <v>116</v>
      </c>
      <c r="G3" s="782"/>
      <c r="H3" s="782"/>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110.25</v>
      </c>
      <c r="C6" s="394">
        <v>34.905290979394074</v>
      </c>
      <c r="D6" s="233">
        <v>1052.6240000000003</v>
      </c>
      <c r="E6" s="394">
        <v>2.0647125556320796</v>
      </c>
      <c r="F6" s="233">
        <v>1052.6240000000003</v>
      </c>
      <c r="G6" s="394">
        <v>2.0647125556320796</v>
      </c>
      <c r="H6" s="394">
        <v>5.4204521468564035</v>
      </c>
    </row>
    <row r="7" spans="1:8" x14ac:dyDescent="0.2">
      <c r="A7" s="1" t="s">
        <v>48</v>
      </c>
      <c r="B7" s="456">
        <v>22.959</v>
      </c>
      <c r="C7" s="397">
        <v>-58.92182999051726</v>
      </c>
      <c r="D7" s="456">
        <v>761.93799999999999</v>
      </c>
      <c r="E7" s="397">
        <v>33.8590921787955</v>
      </c>
      <c r="F7" s="233">
        <v>761.93799999999999</v>
      </c>
      <c r="G7" s="394">
        <v>33.8590921787955</v>
      </c>
      <c r="H7" s="394">
        <v>3.923574294212818</v>
      </c>
    </row>
    <row r="8" spans="1:8" x14ac:dyDescent="0.2">
      <c r="A8" s="1" t="s">
        <v>49</v>
      </c>
      <c r="B8" s="456">
        <v>160.33600000000001</v>
      </c>
      <c r="C8" s="397">
        <v>141.96912304000725</v>
      </c>
      <c r="D8" s="233">
        <v>1563.1729999999998</v>
      </c>
      <c r="E8" s="394">
        <v>4.620599878859676</v>
      </c>
      <c r="F8" s="233">
        <v>1563.1729999999998</v>
      </c>
      <c r="G8" s="394">
        <v>4.620599878859676</v>
      </c>
      <c r="H8" s="394">
        <v>8.0495071780217451</v>
      </c>
    </row>
    <row r="9" spans="1:8" x14ac:dyDescent="0.2">
      <c r="A9" s="1" t="s">
        <v>122</v>
      </c>
      <c r="B9" s="456">
        <v>753.31000000000006</v>
      </c>
      <c r="C9" s="394">
        <v>22.810535513994335</v>
      </c>
      <c r="D9" s="233">
        <v>8119.8650000000007</v>
      </c>
      <c r="E9" s="394">
        <v>16.166828640062981</v>
      </c>
      <c r="F9" s="233">
        <v>8119.8650000000007</v>
      </c>
      <c r="G9" s="394">
        <v>16.166828640062981</v>
      </c>
      <c r="H9" s="394">
        <v>41.812973741273396</v>
      </c>
    </row>
    <row r="10" spans="1:8" x14ac:dyDescent="0.2">
      <c r="A10" s="1" t="s">
        <v>123</v>
      </c>
      <c r="B10" s="456">
        <v>492.18099999999998</v>
      </c>
      <c r="C10" s="394">
        <v>10.170948397624596</v>
      </c>
      <c r="D10" s="233">
        <v>6111.6619999999984</v>
      </c>
      <c r="E10" s="394">
        <v>-1.885958272577249</v>
      </c>
      <c r="F10" s="233">
        <v>6111.6619999999984</v>
      </c>
      <c r="G10" s="394">
        <v>-1.885958272577249</v>
      </c>
      <c r="H10" s="394">
        <v>31.471799435278587</v>
      </c>
    </row>
    <row r="11" spans="1:8" x14ac:dyDescent="0.2">
      <c r="A11" s="1" t="s">
        <v>225</v>
      </c>
      <c r="B11" s="456">
        <v>97.312000000000012</v>
      </c>
      <c r="C11" s="394">
        <v>-52.591091342242315</v>
      </c>
      <c r="D11" s="233">
        <v>1810.2249999999999</v>
      </c>
      <c r="E11" s="394">
        <v>-9.7972434274780156</v>
      </c>
      <c r="F11" s="233">
        <v>1810.2249999999999</v>
      </c>
      <c r="G11" s="394">
        <v>-9.7972434274780156</v>
      </c>
      <c r="H11" s="394">
        <v>9.3216932043570448</v>
      </c>
    </row>
    <row r="12" spans="1:8" x14ac:dyDescent="0.2">
      <c r="A12" s="168" t="s">
        <v>226</v>
      </c>
      <c r="B12" s="457">
        <v>1636.348</v>
      </c>
      <c r="C12" s="170">
        <v>11.371194208840528</v>
      </c>
      <c r="D12" s="169">
        <v>19419.487000000001</v>
      </c>
      <c r="E12" s="170">
        <v>5.9987546181908069</v>
      </c>
      <c r="F12" s="169">
        <v>19419.487000000001</v>
      </c>
      <c r="G12" s="170">
        <v>5.9987546181908069</v>
      </c>
      <c r="H12" s="170">
        <v>100</v>
      </c>
    </row>
    <row r="13" spans="1:8" x14ac:dyDescent="0.2">
      <c r="A13" s="145" t="s">
        <v>227</v>
      </c>
      <c r="B13" s="458"/>
      <c r="C13" s="172"/>
      <c r="D13" s="171"/>
      <c r="E13" s="172"/>
      <c r="F13" s="171"/>
      <c r="G13" s="172"/>
      <c r="H13" s="172"/>
    </row>
    <row r="14" spans="1:8" x14ac:dyDescent="0.2">
      <c r="A14" s="1" t="s">
        <v>406</v>
      </c>
      <c r="B14" s="456">
        <v>39.231000000000002</v>
      </c>
      <c r="C14" s="703">
        <v>-34.119800500428212</v>
      </c>
      <c r="D14" s="233">
        <v>544.495</v>
      </c>
      <c r="E14" s="394">
        <v>13.289889538742605</v>
      </c>
      <c r="F14" s="233">
        <v>544.495</v>
      </c>
      <c r="G14" s="394">
        <v>13.289889538742605</v>
      </c>
      <c r="H14" s="394">
        <v>2.5031636923644709</v>
      </c>
    </row>
    <row r="15" spans="1:8" x14ac:dyDescent="0.2">
      <c r="A15" s="1" t="s">
        <v>48</v>
      </c>
      <c r="B15" s="456">
        <v>346.94</v>
      </c>
      <c r="C15" s="394">
        <v>-11.021861118805077</v>
      </c>
      <c r="D15" s="233">
        <v>3573.2459999999996</v>
      </c>
      <c r="E15" s="394">
        <v>-11.674916859511749</v>
      </c>
      <c r="F15" s="233">
        <v>3573.2459999999996</v>
      </c>
      <c r="G15" s="394">
        <v>-11.674916859511749</v>
      </c>
      <c r="H15" s="394">
        <v>16.42700052541635</v>
      </c>
    </row>
    <row r="16" spans="1:8" x14ac:dyDescent="0.2">
      <c r="A16" s="1" t="s">
        <v>49</v>
      </c>
      <c r="B16" s="456">
        <v>40.289000000000001</v>
      </c>
      <c r="C16" s="468">
        <v>-5.3293230255892112</v>
      </c>
      <c r="D16" s="233">
        <v>427.78500000000003</v>
      </c>
      <c r="E16" s="394">
        <v>-19.017230738941628</v>
      </c>
      <c r="F16" s="233">
        <v>427.78500000000003</v>
      </c>
      <c r="G16" s="394">
        <v>-19.017230738941628</v>
      </c>
      <c r="H16" s="394">
        <v>1.9666220628988977</v>
      </c>
    </row>
    <row r="17" spans="1:8" x14ac:dyDescent="0.2">
      <c r="A17" s="1" t="s">
        <v>122</v>
      </c>
      <c r="B17" s="456">
        <v>667.94500000000005</v>
      </c>
      <c r="C17" s="394">
        <v>-30.260032471430868</v>
      </c>
      <c r="D17" s="233">
        <v>9615.4219999999987</v>
      </c>
      <c r="E17" s="394">
        <v>21.414646471597713</v>
      </c>
      <c r="F17" s="233">
        <v>9615.4219999999987</v>
      </c>
      <c r="G17" s="394">
        <v>21.414646471597713</v>
      </c>
      <c r="H17" s="394">
        <v>44.204217186865932</v>
      </c>
    </row>
    <row r="18" spans="1:8" x14ac:dyDescent="0.2">
      <c r="A18" s="1" t="s">
        <v>123</v>
      </c>
      <c r="B18" s="456">
        <v>241.39500000000001</v>
      </c>
      <c r="C18" s="394">
        <v>-16.776989429700262</v>
      </c>
      <c r="D18" s="233">
        <v>2441.4850000000001</v>
      </c>
      <c r="E18" s="394">
        <v>6.0602177256101317</v>
      </c>
      <c r="F18" s="233">
        <v>2441.4850000000001</v>
      </c>
      <c r="G18" s="394">
        <v>6.0602177256101317</v>
      </c>
      <c r="H18" s="394">
        <v>11.224045413552872</v>
      </c>
    </row>
    <row r="19" spans="1:8" x14ac:dyDescent="0.2">
      <c r="A19" s="1" t="s">
        <v>225</v>
      </c>
      <c r="B19" s="456">
        <v>399.85899999999998</v>
      </c>
      <c r="C19" s="394">
        <v>-39.109837381165207</v>
      </c>
      <c r="D19" s="233">
        <v>5149.84</v>
      </c>
      <c r="E19" s="394">
        <v>-10.236385443340595</v>
      </c>
      <c r="F19" s="233">
        <v>5149.84</v>
      </c>
      <c r="G19" s="394">
        <v>-10.236385443340595</v>
      </c>
      <c r="H19" s="394">
        <v>23.674951118901454</v>
      </c>
    </row>
    <row r="20" spans="1:8" x14ac:dyDescent="0.2">
      <c r="A20" s="173" t="s">
        <v>228</v>
      </c>
      <c r="B20" s="459">
        <v>1735.6589999999999</v>
      </c>
      <c r="C20" s="175">
        <v>-27.57628308215115</v>
      </c>
      <c r="D20" s="174">
        <v>21752.273000000005</v>
      </c>
      <c r="E20" s="175">
        <v>3.5181253670048234</v>
      </c>
      <c r="F20" s="174">
        <v>21752.273000000005</v>
      </c>
      <c r="G20" s="175">
        <v>3.5181253670048234</v>
      </c>
      <c r="H20" s="175">
        <v>100</v>
      </c>
    </row>
    <row r="21" spans="1:8" x14ac:dyDescent="0.2">
      <c r="A21" s="145" t="s">
        <v>450</v>
      </c>
      <c r="B21" s="460"/>
      <c r="C21" s="396"/>
      <c r="D21" s="395"/>
      <c r="E21" s="396"/>
      <c r="F21" s="395"/>
      <c r="G21" s="396"/>
      <c r="H21" s="396"/>
    </row>
    <row r="22" spans="1:8" x14ac:dyDescent="0.2">
      <c r="A22" s="1" t="s">
        <v>406</v>
      </c>
      <c r="B22" s="456">
        <v>-71.019000000000005</v>
      </c>
      <c r="C22" s="394">
        <v>220.26606538895172</v>
      </c>
      <c r="D22" s="233">
        <v>-508.12900000000025</v>
      </c>
      <c r="E22" s="394">
        <v>-7.7318511228252689</v>
      </c>
      <c r="F22" s="233">
        <v>-508.12900000000025</v>
      </c>
      <c r="G22" s="394">
        <v>-7.7318511228252689</v>
      </c>
      <c r="H22" s="397" t="s">
        <v>451</v>
      </c>
    </row>
    <row r="23" spans="1:8" x14ac:dyDescent="0.2">
      <c r="A23" s="1" t="s">
        <v>48</v>
      </c>
      <c r="B23" s="456">
        <v>323.98099999999999</v>
      </c>
      <c r="C23" s="394">
        <v>-3.0069605568445423</v>
      </c>
      <c r="D23" s="233">
        <v>2811.3079999999995</v>
      </c>
      <c r="E23" s="394">
        <v>-19.130537088724907</v>
      </c>
      <c r="F23" s="233">
        <v>2811.3079999999995</v>
      </c>
      <c r="G23" s="394">
        <v>-19.130537088724907</v>
      </c>
      <c r="H23" s="397" t="s">
        <v>451</v>
      </c>
    </row>
    <row r="24" spans="1:8" x14ac:dyDescent="0.2">
      <c r="A24" s="1" t="s">
        <v>49</v>
      </c>
      <c r="B24" s="456">
        <v>-120.04700000000001</v>
      </c>
      <c r="C24" s="397">
        <v>406.39922382519194</v>
      </c>
      <c r="D24" s="233">
        <v>-1135.3879999999997</v>
      </c>
      <c r="E24" s="394">
        <v>17.548009976260317</v>
      </c>
      <c r="F24" s="233">
        <v>-1135.3879999999997</v>
      </c>
      <c r="G24" s="394">
        <v>17.548009976260317</v>
      </c>
      <c r="H24" s="397" t="s">
        <v>451</v>
      </c>
    </row>
    <row r="25" spans="1:8" x14ac:dyDescent="0.2">
      <c r="A25" s="1" t="s">
        <v>122</v>
      </c>
      <c r="B25" s="456">
        <v>-85.365000000000009</v>
      </c>
      <c r="C25" s="394">
        <v>-124.78852871740817</v>
      </c>
      <c r="D25" s="233">
        <v>1495.556999999998</v>
      </c>
      <c r="E25" s="394">
        <v>60.871393842910116</v>
      </c>
      <c r="F25" s="233">
        <v>1495.556999999998</v>
      </c>
      <c r="G25" s="394">
        <v>60.871393842910116</v>
      </c>
      <c r="H25" s="397" t="s">
        <v>451</v>
      </c>
    </row>
    <row r="26" spans="1:8" x14ac:dyDescent="0.2">
      <c r="A26" s="1" t="s">
        <v>123</v>
      </c>
      <c r="B26" s="456">
        <v>-250.78599999999997</v>
      </c>
      <c r="C26" s="394">
        <v>60.057440086798394</v>
      </c>
      <c r="D26" s="233">
        <v>-3670.1769999999983</v>
      </c>
      <c r="E26" s="394">
        <v>-6.5437602379938413</v>
      </c>
      <c r="F26" s="233">
        <v>-3670.1769999999983</v>
      </c>
      <c r="G26" s="394">
        <v>-6.5437602379938413</v>
      </c>
      <c r="H26" s="397" t="s">
        <v>451</v>
      </c>
    </row>
    <row r="27" spans="1:8" x14ac:dyDescent="0.2">
      <c r="A27" s="1" t="s">
        <v>225</v>
      </c>
      <c r="B27" s="456">
        <v>302.54699999999997</v>
      </c>
      <c r="C27" s="394">
        <v>-32.980010101278609</v>
      </c>
      <c r="D27" s="233">
        <v>3339.6150000000002</v>
      </c>
      <c r="E27" s="394">
        <v>-10.472638329687964</v>
      </c>
      <c r="F27" s="233">
        <v>3339.6150000000002</v>
      </c>
      <c r="G27" s="394">
        <v>-10.472638329687964</v>
      </c>
      <c r="H27" s="397" t="s">
        <v>451</v>
      </c>
    </row>
    <row r="28" spans="1:8" x14ac:dyDescent="0.2">
      <c r="A28" s="173" t="s">
        <v>229</v>
      </c>
      <c r="B28" s="459">
        <v>99.310999999999922</v>
      </c>
      <c r="C28" s="175">
        <v>-89.289843193926203</v>
      </c>
      <c r="D28" s="174">
        <v>2332.7860000000037</v>
      </c>
      <c r="E28" s="175">
        <v>-13.360591534408215</v>
      </c>
      <c r="F28" s="174">
        <v>2332.7860000000037</v>
      </c>
      <c r="G28" s="175">
        <v>-13.360591534408215</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2" t="s">
        <v>447</v>
      </c>
      <c r="B3" s="800" t="s">
        <v>448</v>
      </c>
      <c r="C3" s="785">
        <f>INDICE!A3</f>
        <v>45657</v>
      </c>
      <c r="D3" s="783">
        <v>41671</v>
      </c>
      <c r="E3" s="783">
        <v>41671</v>
      </c>
      <c r="F3" s="782" t="s">
        <v>116</v>
      </c>
      <c r="G3" s="782"/>
      <c r="H3" s="782"/>
    </row>
    <row r="4" spans="1:8" x14ac:dyDescent="0.2">
      <c r="A4" s="803"/>
      <c r="B4" s="801"/>
      <c r="C4" s="82" t="s">
        <v>456</v>
      </c>
      <c r="D4" s="82" t="s">
        <v>457</v>
      </c>
      <c r="E4" s="82" t="s">
        <v>230</v>
      </c>
      <c r="F4" s="82" t="s">
        <v>456</v>
      </c>
      <c r="G4" s="82" t="s">
        <v>457</v>
      </c>
      <c r="H4" s="82" t="s">
        <v>230</v>
      </c>
    </row>
    <row r="5" spans="1:8" x14ac:dyDescent="0.2">
      <c r="A5" s="398"/>
      <c r="B5" s="532" t="s">
        <v>200</v>
      </c>
      <c r="C5" s="141">
        <v>0</v>
      </c>
      <c r="D5" s="141">
        <v>9.0030000000000001</v>
      </c>
      <c r="E5" s="177">
        <v>9.0030000000000001</v>
      </c>
      <c r="F5" s="143">
        <v>59.58</v>
      </c>
      <c r="G5" s="141">
        <v>234.202</v>
      </c>
      <c r="H5" s="176">
        <v>174.62200000000001</v>
      </c>
    </row>
    <row r="6" spans="1:8" x14ac:dyDescent="0.2">
      <c r="A6" s="398"/>
      <c r="B6" s="532" t="s">
        <v>231</v>
      </c>
      <c r="C6" s="141">
        <v>151.19</v>
      </c>
      <c r="D6" s="144">
        <v>122.19799999999999</v>
      </c>
      <c r="E6" s="177">
        <v>-28.992000000000004</v>
      </c>
      <c r="F6" s="143">
        <v>2356.5349999999999</v>
      </c>
      <c r="G6" s="141">
        <v>1727.6019999999999</v>
      </c>
      <c r="H6" s="177">
        <v>-628.93299999999999</v>
      </c>
    </row>
    <row r="7" spans="1:8" x14ac:dyDescent="0.2">
      <c r="A7" s="398"/>
      <c r="B7" s="648" t="s">
        <v>201</v>
      </c>
      <c r="C7" s="141">
        <v>0</v>
      </c>
      <c r="D7" s="96">
        <v>3.7999999999999999E-2</v>
      </c>
      <c r="E7" s="689">
        <v>3.7999999999999999E-2</v>
      </c>
      <c r="F7" s="143">
        <v>0</v>
      </c>
      <c r="G7" s="141">
        <v>36.985999999999997</v>
      </c>
      <c r="H7" s="177">
        <v>36.985999999999997</v>
      </c>
    </row>
    <row r="8" spans="1:8" x14ac:dyDescent="0.2">
      <c r="A8" s="486" t="s">
        <v>300</v>
      </c>
      <c r="B8" s="647"/>
      <c r="C8" s="146">
        <v>151.19</v>
      </c>
      <c r="D8" s="178">
        <v>131.239</v>
      </c>
      <c r="E8" s="178">
        <v>-19.950999999999993</v>
      </c>
      <c r="F8" s="146">
        <v>2416.1149999999998</v>
      </c>
      <c r="G8" s="178">
        <v>1998.79</v>
      </c>
      <c r="H8" s="146">
        <v>-417.32499999999982</v>
      </c>
    </row>
    <row r="9" spans="1:8" x14ac:dyDescent="0.2">
      <c r="A9" s="398"/>
      <c r="B9" s="533" t="s">
        <v>561</v>
      </c>
      <c r="C9" s="144">
        <v>0</v>
      </c>
      <c r="D9" s="144">
        <v>27.009</v>
      </c>
      <c r="E9" s="179">
        <v>27.009</v>
      </c>
      <c r="F9" s="144">
        <v>48.25</v>
      </c>
      <c r="G9" s="143">
        <v>27.009</v>
      </c>
      <c r="H9" s="179">
        <v>-21.241</v>
      </c>
    </row>
    <row r="10" spans="1:8" x14ac:dyDescent="0.2">
      <c r="A10" s="398"/>
      <c r="B10" s="533" t="s">
        <v>202</v>
      </c>
      <c r="C10" s="144">
        <v>0</v>
      </c>
      <c r="D10" s="141">
        <v>0</v>
      </c>
      <c r="E10" s="179">
        <v>0</v>
      </c>
      <c r="F10" s="144">
        <v>26.853000000000002</v>
      </c>
      <c r="G10" s="141">
        <v>124.938</v>
      </c>
      <c r="H10" s="179">
        <v>98.085000000000008</v>
      </c>
    </row>
    <row r="11" spans="1:8" x14ac:dyDescent="0.2">
      <c r="A11" s="398"/>
      <c r="B11" s="648" t="s">
        <v>232</v>
      </c>
      <c r="C11" s="144">
        <v>0</v>
      </c>
      <c r="D11" s="96">
        <v>87.176000000000002</v>
      </c>
      <c r="E11" s="689">
        <v>87.176000000000002</v>
      </c>
      <c r="F11" s="144">
        <v>29.571999999999989</v>
      </c>
      <c r="G11" s="141">
        <v>603.99599999999998</v>
      </c>
      <c r="H11" s="177">
        <v>574.42399999999998</v>
      </c>
    </row>
    <row r="12" spans="1:8" x14ac:dyDescent="0.2">
      <c r="A12" s="632" t="s">
        <v>454</v>
      </c>
      <c r="C12" s="146">
        <v>0</v>
      </c>
      <c r="D12" s="725">
        <v>114.185</v>
      </c>
      <c r="E12" s="178">
        <v>114.185</v>
      </c>
      <c r="F12" s="146">
        <v>104.675</v>
      </c>
      <c r="G12" s="146">
        <v>755.94299999999998</v>
      </c>
      <c r="H12" s="178">
        <v>651.26800000000003</v>
      </c>
    </row>
    <row r="13" spans="1:8" x14ac:dyDescent="0.2">
      <c r="A13" s="650"/>
      <c r="B13" s="649" t="s">
        <v>233</v>
      </c>
      <c r="C13" s="144">
        <v>62.981999999999999</v>
      </c>
      <c r="D13" s="141">
        <v>21.63</v>
      </c>
      <c r="E13" s="179">
        <v>-41.352000000000004</v>
      </c>
      <c r="F13" s="144">
        <v>560.66800000000001</v>
      </c>
      <c r="G13" s="141">
        <v>715.04499999999996</v>
      </c>
      <c r="H13" s="179">
        <v>154.37699999999995</v>
      </c>
    </row>
    <row r="14" spans="1:8" x14ac:dyDescent="0.2">
      <c r="A14" s="398"/>
      <c r="B14" s="533" t="s">
        <v>234</v>
      </c>
      <c r="C14" s="144">
        <v>138.94300000000001</v>
      </c>
      <c r="D14" s="141">
        <v>186.256</v>
      </c>
      <c r="E14" s="179">
        <v>47.312999999999988</v>
      </c>
      <c r="F14" s="144">
        <v>711.0089999999999</v>
      </c>
      <c r="G14" s="141">
        <v>3835.6159999999995</v>
      </c>
      <c r="H14" s="179">
        <v>3124.6069999999995</v>
      </c>
    </row>
    <row r="15" spans="1:8" x14ac:dyDescent="0.2">
      <c r="A15" s="398"/>
      <c r="B15" s="533" t="s">
        <v>581</v>
      </c>
      <c r="C15" s="96">
        <v>241.143</v>
      </c>
      <c r="D15" s="144">
        <v>68.471999999999994</v>
      </c>
      <c r="E15" s="177">
        <v>-172.67099999999999</v>
      </c>
      <c r="F15" s="144">
        <v>2007.962</v>
      </c>
      <c r="G15" s="144">
        <v>795.74099999999987</v>
      </c>
      <c r="H15" s="177">
        <v>-1212.221</v>
      </c>
    </row>
    <row r="16" spans="1:8" x14ac:dyDescent="0.2">
      <c r="A16" s="398"/>
      <c r="B16" s="533" t="s">
        <v>235</v>
      </c>
      <c r="C16" s="144">
        <v>36.856000000000002</v>
      </c>
      <c r="D16" s="96">
        <v>3.2000000000000001E-2</v>
      </c>
      <c r="E16" s="177">
        <v>-36.824000000000005</v>
      </c>
      <c r="F16" s="144">
        <v>405.45399999999995</v>
      </c>
      <c r="G16" s="141">
        <v>144.90800000000004</v>
      </c>
      <c r="H16" s="177">
        <v>-260.54599999999994</v>
      </c>
    </row>
    <row r="17" spans="1:8" x14ac:dyDescent="0.2">
      <c r="A17" s="398"/>
      <c r="B17" s="533" t="s">
        <v>206</v>
      </c>
      <c r="C17" s="144">
        <v>311.09100000000001</v>
      </c>
      <c r="D17" s="96">
        <v>122.473</v>
      </c>
      <c r="E17" s="689">
        <v>-188.61799999999999</v>
      </c>
      <c r="F17" s="144">
        <v>3207.6469999999995</v>
      </c>
      <c r="G17" s="141">
        <v>1756.3720000000001</v>
      </c>
      <c r="H17" s="177">
        <v>-1451.2749999999994</v>
      </c>
    </row>
    <row r="18" spans="1:8" x14ac:dyDescent="0.2">
      <c r="A18" s="398"/>
      <c r="B18" s="533" t="s">
        <v>280</v>
      </c>
      <c r="C18" s="143">
        <v>0</v>
      </c>
      <c r="D18" s="96">
        <v>87.783000000000001</v>
      </c>
      <c r="E18" s="685">
        <v>87.783000000000001</v>
      </c>
      <c r="F18" s="144">
        <v>97.603999999999999</v>
      </c>
      <c r="G18" s="141">
        <v>583.57999999999993</v>
      </c>
      <c r="H18" s="177">
        <v>485.97599999999994</v>
      </c>
    </row>
    <row r="19" spans="1:8" x14ac:dyDescent="0.2">
      <c r="A19" s="398"/>
      <c r="B19" s="533" t="s">
        <v>540</v>
      </c>
      <c r="C19" s="144">
        <v>211.22200000000001</v>
      </c>
      <c r="D19" s="141">
        <v>76.989999999999995</v>
      </c>
      <c r="E19" s="177">
        <v>-134.23200000000003</v>
      </c>
      <c r="F19" s="144">
        <v>2870.0509999999999</v>
      </c>
      <c r="G19" s="141">
        <v>1163.5319999999999</v>
      </c>
      <c r="H19" s="177">
        <v>-1706.519</v>
      </c>
    </row>
    <row r="20" spans="1:8" x14ac:dyDescent="0.2">
      <c r="A20" s="398"/>
      <c r="B20" s="533" t="s">
        <v>236</v>
      </c>
      <c r="C20" s="96">
        <v>23.788</v>
      </c>
      <c r="D20" s="141">
        <v>145.501</v>
      </c>
      <c r="E20" s="177">
        <v>121.71300000000001</v>
      </c>
      <c r="F20" s="144">
        <v>350.48500000000001</v>
      </c>
      <c r="G20" s="141">
        <v>1961.279</v>
      </c>
      <c r="H20" s="177">
        <v>1610.7939999999999</v>
      </c>
    </row>
    <row r="21" spans="1:8" x14ac:dyDescent="0.2">
      <c r="A21" s="398"/>
      <c r="B21" s="533" t="s">
        <v>208</v>
      </c>
      <c r="C21" s="96">
        <v>65.346999999999994</v>
      </c>
      <c r="D21" s="144">
        <v>59.707000000000001</v>
      </c>
      <c r="E21" s="177">
        <v>-5.6399999999999935</v>
      </c>
      <c r="F21" s="144">
        <v>955.92899999999997</v>
      </c>
      <c r="G21" s="144">
        <v>985.08999999999992</v>
      </c>
      <c r="H21" s="177">
        <v>29.160999999999945</v>
      </c>
    </row>
    <row r="22" spans="1:8" x14ac:dyDescent="0.2">
      <c r="A22" s="398"/>
      <c r="B22" s="533" t="s">
        <v>237</v>
      </c>
      <c r="C22" s="96">
        <v>1E-3</v>
      </c>
      <c r="D22" s="96">
        <v>0.254</v>
      </c>
      <c r="E22" s="689">
        <v>0.253</v>
      </c>
      <c r="F22" s="144">
        <v>510.87799999999993</v>
      </c>
      <c r="G22" s="96">
        <v>5.0920000000000005</v>
      </c>
      <c r="H22" s="177">
        <v>-505.78599999999994</v>
      </c>
    </row>
    <row r="23" spans="1:8" x14ac:dyDescent="0.2">
      <c r="A23" s="398"/>
      <c r="B23" s="533" t="s">
        <v>238</v>
      </c>
      <c r="C23" s="96">
        <v>20.239999999999998</v>
      </c>
      <c r="D23" s="96">
        <v>42.716999999999999</v>
      </c>
      <c r="E23" s="689">
        <v>22.477</v>
      </c>
      <c r="F23" s="144">
        <v>720.66399999999999</v>
      </c>
      <c r="G23" s="141">
        <v>502.02599999999995</v>
      </c>
      <c r="H23" s="177">
        <v>-218.63800000000003</v>
      </c>
    </row>
    <row r="24" spans="1:8" x14ac:dyDescent="0.2">
      <c r="A24" s="398"/>
      <c r="B24" s="651" t="s">
        <v>239</v>
      </c>
      <c r="C24" s="144">
        <v>48.802999999999884</v>
      </c>
      <c r="D24" s="141">
        <v>77.80600000000004</v>
      </c>
      <c r="E24" s="177">
        <v>29.003000000000156</v>
      </c>
      <c r="F24" s="144">
        <v>737.98399999999856</v>
      </c>
      <c r="G24" s="141">
        <v>1289.0469999999987</v>
      </c>
      <c r="H24" s="177">
        <v>551.0630000000001</v>
      </c>
    </row>
    <row r="25" spans="1:8" x14ac:dyDescent="0.2">
      <c r="A25" s="632" t="s">
        <v>438</v>
      </c>
      <c r="C25" s="146">
        <v>1160.4159999999997</v>
      </c>
      <c r="D25" s="146">
        <v>889.62099999999998</v>
      </c>
      <c r="E25" s="178">
        <v>-270.79499999999973</v>
      </c>
      <c r="F25" s="146">
        <v>13136.335000000001</v>
      </c>
      <c r="G25" s="146">
        <v>13737.328</v>
      </c>
      <c r="H25" s="178">
        <v>600.99299999999857</v>
      </c>
    </row>
    <row r="26" spans="1:8" x14ac:dyDescent="0.2">
      <c r="A26" s="650"/>
      <c r="B26" s="649" t="s">
        <v>210</v>
      </c>
      <c r="C26" s="144">
        <v>0</v>
      </c>
      <c r="D26" s="141">
        <v>94.254000000000005</v>
      </c>
      <c r="E26" s="179">
        <v>94.254000000000005</v>
      </c>
      <c r="F26" s="144">
        <v>637.68400000000008</v>
      </c>
      <c r="G26" s="141">
        <v>180.65899999999999</v>
      </c>
      <c r="H26" s="179">
        <v>-457.02500000000009</v>
      </c>
    </row>
    <row r="27" spans="1:8" x14ac:dyDescent="0.2">
      <c r="A27" s="399"/>
      <c r="B27" s="533" t="s">
        <v>674</v>
      </c>
      <c r="C27" s="144">
        <v>0</v>
      </c>
      <c r="D27" s="144">
        <v>31.501000000000001</v>
      </c>
      <c r="E27" s="177">
        <v>31.501000000000001</v>
      </c>
      <c r="F27" s="144">
        <v>29.003</v>
      </c>
      <c r="G27" s="96">
        <v>219.15899999999999</v>
      </c>
      <c r="H27" s="177">
        <v>190.15600000000001</v>
      </c>
    </row>
    <row r="28" spans="1:8" x14ac:dyDescent="0.2">
      <c r="A28" s="399"/>
      <c r="B28" s="533" t="s">
        <v>240</v>
      </c>
      <c r="C28" s="144">
        <v>30.611000000000001</v>
      </c>
      <c r="D28" s="144">
        <v>0</v>
      </c>
      <c r="E28" s="177">
        <v>-30.611000000000001</v>
      </c>
      <c r="F28" s="144">
        <v>165.65699999999998</v>
      </c>
      <c r="G28" s="96">
        <v>33.088999999999999</v>
      </c>
      <c r="H28" s="177">
        <v>-132.56799999999998</v>
      </c>
    </row>
    <row r="29" spans="1:8" x14ac:dyDescent="0.2">
      <c r="A29" s="399"/>
      <c r="B29" s="533" t="s">
        <v>667</v>
      </c>
      <c r="C29" s="144">
        <v>0</v>
      </c>
      <c r="D29" s="144">
        <v>0</v>
      </c>
      <c r="E29" s="177">
        <v>0</v>
      </c>
      <c r="F29" s="144">
        <v>243.24500000000003</v>
      </c>
      <c r="G29" s="144">
        <v>0</v>
      </c>
      <c r="H29" s="177">
        <v>-243.24500000000003</v>
      </c>
    </row>
    <row r="30" spans="1:8" x14ac:dyDescent="0.2">
      <c r="A30" s="399"/>
      <c r="B30" s="651" t="s">
        <v>517</v>
      </c>
      <c r="C30" s="96">
        <v>0.99899999999999878</v>
      </c>
      <c r="D30" s="144">
        <v>0</v>
      </c>
      <c r="E30" s="177">
        <v>-0.99899999999999878</v>
      </c>
      <c r="F30" s="144">
        <v>273.8309999999999</v>
      </c>
      <c r="G30" s="141">
        <v>107.52699999999999</v>
      </c>
      <c r="H30" s="177">
        <v>-166.30399999999992</v>
      </c>
    </row>
    <row r="31" spans="1:8" x14ac:dyDescent="0.2">
      <c r="A31" s="632" t="s">
        <v>337</v>
      </c>
      <c r="C31" s="146">
        <v>31.61</v>
      </c>
      <c r="D31" s="146">
        <v>125.75500000000001</v>
      </c>
      <c r="E31" s="178">
        <v>94.14500000000001</v>
      </c>
      <c r="F31" s="146">
        <v>1349.42</v>
      </c>
      <c r="G31" s="146">
        <v>540.43399999999997</v>
      </c>
      <c r="H31" s="178">
        <v>-808.9860000000001</v>
      </c>
    </row>
    <row r="32" spans="1:8" x14ac:dyDescent="0.2">
      <c r="A32" s="650"/>
      <c r="B32" s="649" t="s">
        <v>213</v>
      </c>
      <c r="C32" s="144">
        <v>23.163</v>
      </c>
      <c r="D32" s="141">
        <v>0</v>
      </c>
      <c r="E32" s="179">
        <v>-23.163</v>
      </c>
      <c r="F32" s="144">
        <v>701.29600000000005</v>
      </c>
      <c r="G32" s="141">
        <v>0</v>
      </c>
      <c r="H32" s="179">
        <v>-701.29600000000005</v>
      </c>
    </row>
    <row r="33" spans="1:8" x14ac:dyDescent="0.2">
      <c r="A33" s="399"/>
      <c r="B33" s="533" t="s">
        <v>216</v>
      </c>
      <c r="C33" s="144">
        <v>50.000999999999998</v>
      </c>
      <c r="D33" s="144">
        <v>0</v>
      </c>
      <c r="E33" s="177">
        <v>-50.000999999999998</v>
      </c>
      <c r="F33" s="144">
        <v>151.66900000000001</v>
      </c>
      <c r="G33" s="144">
        <v>144.54400000000001</v>
      </c>
      <c r="H33" s="177">
        <v>-7.125</v>
      </c>
    </row>
    <row r="34" spans="1:8" x14ac:dyDescent="0.2">
      <c r="A34" s="399"/>
      <c r="B34" s="533" t="s">
        <v>241</v>
      </c>
      <c r="C34" s="96">
        <v>4.9119999999999999</v>
      </c>
      <c r="D34" s="144">
        <v>319.75799999999998</v>
      </c>
      <c r="E34" s="685">
        <v>314.846</v>
      </c>
      <c r="F34" s="144">
        <v>39.061999999999998</v>
      </c>
      <c r="G34" s="144">
        <v>3166.7869999999998</v>
      </c>
      <c r="H34" s="177">
        <v>3127.7249999999999</v>
      </c>
    </row>
    <row r="35" spans="1:8" x14ac:dyDescent="0.2">
      <c r="A35" s="399"/>
      <c r="B35" s="533" t="s">
        <v>218</v>
      </c>
      <c r="C35" s="144">
        <v>0</v>
      </c>
      <c r="D35" s="96">
        <v>48</v>
      </c>
      <c r="E35" s="689">
        <v>48</v>
      </c>
      <c r="F35" s="144">
        <v>7.3760000000000003</v>
      </c>
      <c r="G35" s="144">
        <v>490.44899999999996</v>
      </c>
      <c r="H35" s="177">
        <v>483.07299999999998</v>
      </c>
    </row>
    <row r="36" spans="1:8" x14ac:dyDescent="0.2">
      <c r="A36" s="399"/>
      <c r="B36" s="651" t="s">
        <v>219</v>
      </c>
      <c r="C36" s="144">
        <v>40.783000000000001</v>
      </c>
      <c r="D36" s="144">
        <v>77.048000000000002</v>
      </c>
      <c r="E36" s="689">
        <v>36.265000000000001</v>
      </c>
      <c r="F36" s="144">
        <v>265.49300000000017</v>
      </c>
      <c r="G36" s="144">
        <v>815.29699999999957</v>
      </c>
      <c r="H36" s="177">
        <v>549.80399999999941</v>
      </c>
    </row>
    <row r="37" spans="1:8" x14ac:dyDescent="0.2">
      <c r="A37" s="632" t="s">
        <v>439</v>
      </c>
      <c r="C37" s="146">
        <v>118.85900000000001</v>
      </c>
      <c r="D37" s="146">
        <v>444.80599999999998</v>
      </c>
      <c r="E37" s="178">
        <v>325.947</v>
      </c>
      <c r="F37" s="146">
        <v>1164.8960000000002</v>
      </c>
      <c r="G37" s="146">
        <v>4617.0769999999993</v>
      </c>
      <c r="H37" s="178">
        <v>3452.1809999999991</v>
      </c>
    </row>
    <row r="38" spans="1:8" x14ac:dyDescent="0.2">
      <c r="A38" s="650"/>
      <c r="B38" s="649" t="s">
        <v>533</v>
      </c>
      <c r="C38" s="144">
        <v>0</v>
      </c>
      <c r="D38" s="141">
        <v>0</v>
      </c>
      <c r="E38" s="177">
        <v>0</v>
      </c>
      <c r="F38" s="144">
        <v>123.178</v>
      </c>
      <c r="G38" s="141">
        <v>0.82899999999999996</v>
      </c>
      <c r="H38" s="179">
        <v>-122.349</v>
      </c>
    </row>
    <row r="39" spans="1:8" x14ac:dyDescent="0.2">
      <c r="A39" s="399"/>
      <c r="B39" s="533" t="s">
        <v>638</v>
      </c>
      <c r="C39" s="144">
        <v>7</v>
      </c>
      <c r="D39" s="144">
        <v>0</v>
      </c>
      <c r="E39" s="177">
        <v>-7</v>
      </c>
      <c r="F39" s="404">
        <v>40.275000000000006</v>
      </c>
      <c r="G39" s="96">
        <v>3.9E-2</v>
      </c>
      <c r="H39" s="177">
        <v>-40.236000000000004</v>
      </c>
    </row>
    <row r="40" spans="1:8" x14ac:dyDescent="0.2">
      <c r="A40" s="399"/>
      <c r="B40" s="533" t="s">
        <v>608</v>
      </c>
      <c r="C40" s="141">
        <v>103.93300000000001</v>
      </c>
      <c r="D40" s="141">
        <v>0</v>
      </c>
      <c r="E40" s="179">
        <v>-103.93300000000001</v>
      </c>
      <c r="F40" s="96">
        <v>765.07499999999993</v>
      </c>
      <c r="G40" s="141">
        <v>30.89</v>
      </c>
      <c r="H40" s="177">
        <v>-734.18499999999995</v>
      </c>
    </row>
    <row r="41" spans="1:8" x14ac:dyDescent="0.2">
      <c r="A41" s="399"/>
      <c r="B41" s="533" t="s">
        <v>687</v>
      </c>
      <c r="C41" s="144">
        <v>18.003</v>
      </c>
      <c r="D41" s="144">
        <v>0</v>
      </c>
      <c r="E41" s="177">
        <v>-18.003</v>
      </c>
      <c r="F41" s="96">
        <v>192.98700000000002</v>
      </c>
      <c r="G41" s="141">
        <v>0</v>
      </c>
      <c r="H41" s="177">
        <v>-192.98700000000002</v>
      </c>
    </row>
    <row r="42" spans="1:8" x14ac:dyDescent="0.2">
      <c r="A42" s="399"/>
      <c r="B42" s="533" t="s">
        <v>604</v>
      </c>
      <c r="C42" s="144">
        <v>40.238</v>
      </c>
      <c r="D42" s="144">
        <v>29.986999999999998</v>
      </c>
      <c r="E42" s="177">
        <v>-10.251000000000001</v>
      </c>
      <c r="F42" s="144">
        <v>121.43199999999999</v>
      </c>
      <c r="G42" s="144">
        <v>64.986000000000004</v>
      </c>
      <c r="H42" s="177">
        <v>-56.445999999999984</v>
      </c>
    </row>
    <row r="43" spans="1:8" x14ac:dyDescent="0.2">
      <c r="A43" s="399"/>
      <c r="B43" s="651" t="s">
        <v>242</v>
      </c>
      <c r="C43" s="141">
        <v>5.0989999999999895</v>
      </c>
      <c r="D43" s="141">
        <v>6.5999999999998948E-2</v>
      </c>
      <c r="E43" s="689">
        <v>-5.0329999999999906</v>
      </c>
      <c r="F43" s="141">
        <v>5.0989999999999327</v>
      </c>
      <c r="G43" s="144">
        <v>5.9570000000000078</v>
      </c>
      <c r="H43" s="179">
        <v>0.85800000000007515</v>
      </c>
    </row>
    <row r="44" spans="1:8" x14ac:dyDescent="0.2">
      <c r="A44" s="486" t="s">
        <v>455</v>
      </c>
      <c r="B44" s="476"/>
      <c r="C44" s="146">
        <v>174.273</v>
      </c>
      <c r="D44" s="725">
        <v>30.052999999999997</v>
      </c>
      <c r="E44" s="178">
        <v>-144.22</v>
      </c>
      <c r="F44" s="146">
        <v>1248.0459999999998</v>
      </c>
      <c r="G44" s="146">
        <v>102.70100000000001</v>
      </c>
      <c r="H44" s="178">
        <v>-1145.3449999999998</v>
      </c>
    </row>
    <row r="45" spans="1:8" x14ac:dyDescent="0.2">
      <c r="A45" s="150" t="s">
        <v>114</v>
      </c>
      <c r="B45" s="150"/>
      <c r="C45" s="150">
        <v>1636.3480000000002</v>
      </c>
      <c r="D45" s="180">
        <v>1735.6589999999999</v>
      </c>
      <c r="E45" s="150">
        <v>99.310999999999694</v>
      </c>
      <c r="F45" s="150">
        <v>19419.487000000001</v>
      </c>
      <c r="G45" s="180">
        <v>21752.273000000012</v>
      </c>
      <c r="H45" s="150">
        <v>2332.786000000011</v>
      </c>
    </row>
    <row r="46" spans="1:8" x14ac:dyDescent="0.2">
      <c r="A46" s="225" t="s">
        <v>440</v>
      </c>
      <c r="B46" s="152"/>
      <c r="C46" s="152">
        <v>144.55799999999999</v>
      </c>
      <c r="D46" s="740">
        <v>94.254000000000005</v>
      </c>
      <c r="E46" s="152">
        <v>-50.303999999999988</v>
      </c>
      <c r="F46" s="152">
        <v>2000.2720000000002</v>
      </c>
      <c r="G46" s="152">
        <v>445.72900000000004</v>
      </c>
      <c r="H46" s="152">
        <v>-1554.5430000000001</v>
      </c>
    </row>
    <row r="47" spans="1:8" x14ac:dyDescent="0.2">
      <c r="A47" s="225" t="s">
        <v>441</v>
      </c>
      <c r="B47" s="152"/>
      <c r="C47" s="152">
        <v>1491.7900000000002</v>
      </c>
      <c r="D47" s="699">
        <v>1641.405</v>
      </c>
      <c r="E47" s="152">
        <v>149.61499999999978</v>
      </c>
      <c r="F47" s="152">
        <v>17419.215</v>
      </c>
      <c r="G47" s="152">
        <v>21306.544000000013</v>
      </c>
      <c r="H47" s="152">
        <v>3887.3290000000125</v>
      </c>
    </row>
    <row r="48" spans="1:8" x14ac:dyDescent="0.2">
      <c r="A48" s="480" t="s">
        <v>442</v>
      </c>
      <c r="B48" s="154"/>
      <c r="C48" s="154">
        <v>1047.2469999999998</v>
      </c>
      <c r="D48" s="154">
        <v>807.19499999999994</v>
      </c>
      <c r="E48" s="154">
        <v>-240.05199999999991</v>
      </c>
      <c r="F48" s="154">
        <v>12958.201000000001</v>
      </c>
      <c r="G48" s="154">
        <v>13640.242999999999</v>
      </c>
      <c r="H48" s="154">
        <v>682.04199999999764</v>
      </c>
    </row>
    <row r="49" spans="1:147" x14ac:dyDescent="0.2">
      <c r="A49" s="480" t="s">
        <v>443</v>
      </c>
      <c r="B49" s="154"/>
      <c r="C49" s="154">
        <v>589.10100000000034</v>
      </c>
      <c r="D49" s="154">
        <v>928.46399999999994</v>
      </c>
      <c r="E49" s="154">
        <v>339.3629999999996</v>
      </c>
      <c r="F49" s="154">
        <v>6461.2860000000001</v>
      </c>
      <c r="G49" s="154">
        <v>8112.0300000000134</v>
      </c>
      <c r="H49" s="154">
        <v>1650.7440000000133</v>
      </c>
    </row>
    <row r="50" spans="1:147" x14ac:dyDescent="0.2">
      <c r="A50" s="481" t="s">
        <v>444</v>
      </c>
      <c r="B50" s="478"/>
      <c r="C50" s="478">
        <v>803.45699999999999</v>
      </c>
      <c r="D50" s="466">
        <v>699.82499999999993</v>
      </c>
      <c r="E50" s="479">
        <v>-103.63200000000006</v>
      </c>
      <c r="F50" s="479">
        <v>8966.5410000000011</v>
      </c>
      <c r="G50" s="479">
        <v>11101.358</v>
      </c>
      <c r="H50" s="479">
        <v>2134.8169999999991</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3" priority="126" operator="between">
      <formula>0</formula>
      <formula>0.49</formula>
    </cfRule>
    <cfRule type="cellIs" dxfId="122" priority="125" operator="between">
      <formula>0</formula>
      <formula>0.5</formula>
    </cfRule>
  </conditionalFormatting>
  <conditionalFormatting sqref="C20:C23">
    <cfRule type="cellIs" dxfId="121" priority="1" operator="between">
      <formula>0</formula>
      <formula>0.5</formula>
    </cfRule>
    <cfRule type="cellIs" dxfId="120" priority="2" operator="between">
      <formula>0</formula>
      <formula>0.49</formula>
    </cfRule>
  </conditionalFormatting>
  <conditionalFormatting sqref="C30">
    <cfRule type="cellIs" dxfId="119" priority="23" operator="between">
      <formula>0</formula>
      <formula>0.5</formula>
    </cfRule>
    <cfRule type="cellIs" dxfId="118" priority="24" operator="between">
      <formula>0</formula>
      <formula>0.49</formula>
    </cfRule>
  </conditionalFormatting>
  <conditionalFormatting sqref="C34">
    <cfRule type="cellIs" dxfId="117" priority="13" operator="between">
      <formula>0</formula>
      <formula>0.5</formula>
    </cfRule>
    <cfRule type="cellIs" dxfId="116" priority="14" operator="between">
      <formula>0</formula>
      <formula>0.49</formula>
    </cfRule>
  </conditionalFormatting>
  <conditionalFormatting sqref="D12">
    <cfRule type="cellIs" dxfId="115" priority="9" operator="between">
      <formula>0</formula>
      <formula>0.5</formula>
    </cfRule>
    <cfRule type="cellIs" dxfId="114" priority="10" operator="between">
      <formula>0</formula>
      <formula>0.49</formula>
    </cfRule>
  </conditionalFormatting>
  <conditionalFormatting sqref="D16">
    <cfRule type="cellIs" dxfId="113" priority="45" operator="between">
      <formula>0</formula>
      <formula>0.5</formula>
    </cfRule>
    <cfRule type="cellIs" dxfId="112" priority="46" operator="between">
      <formula>0</formula>
      <formula>0.49</formula>
    </cfRule>
  </conditionalFormatting>
  <conditionalFormatting sqref="D43:D44">
    <cfRule type="cellIs" dxfId="111" priority="22" operator="between">
      <formula>0</formula>
      <formula>0.49</formula>
    </cfRule>
    <cfRule type="cellIs" dxfId="110" priority="21" operator="between">
      <formula>0</formula>
      <formula>0.5</formula>
    </cfRule>
  </conditionalFormatting>
  <conditionalFormatting sqref="D7:E7">
    <cfRule type="cellIs" dxfId="109" priority="89" operator="between">
      <formula>0</formula>
      <formula>0.5</formula>
    </cfRule>
    <cfRule type="cellIs" dxfId="108" priority="90" operator="between">
      <formula>0</formula>
      <formula>0.49</formula>
    </cfRule>
  </conditionalFormatting>
  <conditionalFormatting sqref="D11:E11">
    <cfRule type="cellIs" dxfId="107" priority="11" operator="between">
      <formula>0</formula>
      <formula>0.5</formula>
    </cfRule>
    <cfRule type="cellIs" dxfId="106" priority="12" operator="between">
      <formula>0</formula>
      <formula>0.49</formula>
    </cfRule>
  </conditionalFormatting>
  <conditionalFormatting sqref="D17:E18">
    <cfRule type="cellIs" dxfId="105" priority="15" operator="between">
      <formula>0</formula>
      <formula>0.5</formula>
    </cfRule>
    <cfRule type="cellIs" dxfId="104" priority="16" operator="between">
      <formula>0</formula>
      <formula>0.49</formula>
    </cfRule>
  </conditionalFormatting>
  <conditionalFormatting sqref="D22:E23">
    <cfRule type="cellIs" dxfId="103" priority="93" operator="between">
      <formula>0</formula>
      <formula>0.5</formula>
    </cfRule>
    <cfRule type="cellIs" dxfId="102" priority="94" operator="between">
      <formula>0</formula>
      <formula>0.49</formula>
    </cfRule>
  </conditionalFormatting>
  <conditionalFormatting sqref="D35:E35">
    <cfRule type="cellIs" dxfId="101" priority="129" operator="between">
      <formula>0</formula>
      <formula>0.5</formula>
    </cfRule>
    <cfRule type="cellIs" dxfId="100" priority="130" operator="between">
      <formula>0</formula>
      <formula>0.49</formula>
    </cfRule>
  </conditionalFormatting>
  <conditionalFormatting sqref="E34">
    <cfRule type="cellIs" dxfId="99" priority="19" operator="between">
      <formula>0</formula>
      <formula>0.5</formula>
    </cfRule>
    <cfRule type="cellIs" dxfId="98" priority="20" operator="between">
      <formula>0</formula>
      <formula>0.49</formula>
    </cfRule>
  </conditionalFormatting>
  <conditionalFormatting sqref="E36">
    <cfRule type="cellIs" dxfId="97" priority="43" operator="between">
      <formula>0</formula>
      <formula>0.5</formula>
    </cfRule>
    <cfRule type="cellIs" dxfId="96" priority="44" operator="between">
      <formula>-0.49</formula>
      <formula>0</formula>
    </cfRule>
  </conditionalFormatting>
  <conditionalFormatting sqref="E43:F43">
    <cfRule type="cellIs" dxfId="95" priority="3" operator="between">
      <formula>0</formula>
      <formula>0.5</formula>
    </cfRule>
    <cfRule type="cellIs" dxfId="94" priority="4" operator="between">
      <formula>0</formula>
      <formula>0.49</formula>
    </cfRule>
  </conditionalFormatting>
  <conditionalFormatting sqref="F40:F41">
    <cfRule type="cellIs" dxfId="93" priority="49" operator="between">
      <formula>0</formula>
      <formula>0.5</formula>
    </cfRule>
    <cfRule type="cellIs" dxfId="92" priority="50" operator="between">
      <formula>0</formula>
      <formula>0.49</formula>
    </cfRule>
  </conditionalFormatting>
  <conditionalFormatting sqref="G22">
    <cfRule type="cellIs" dxfId="91" priority="143" operator="between">
      <formula>0</formula>
      <formula>0.5</formula>
    </cfRule>
    <cfRule type="cellIs" dxfId="90" priority="144" operator="between">
      <formula>0</formula>
      <formula>0.49</formula>
    </cfRule>
  </conditionalFormatting>
  <conditionalFormatting sqref="G27:G28">
    <cfRule type="cellIs" dxfId="89" priority="39" operator="between">
      <formula>0</formula>
      <formula>0.5</formula>
    </cfRule>
    <cfRule type="cellIs" dxfId="88" priority="40" operator="between">
      <formula>0</formula>
      <formula>0.49</formula>
    </cfRule>
  </conditionalFormatting>
  <conditionalFormatting sqref="G39:G40">
    <cfRule type="cellIs" dxfId="87" priority="5" operator="between">
      <formula>0</formula>
      <formula>0.5</formula>
    </cfRule>
    <cfRule type="cellIs" dxfId="86" priority="6"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1">
        <f>INDICE!A3</f>
        <v>45657</v>
      </c>
      <c r="C3" s="782"/>
      <c r="D3" s="782" t="s">
        <v>115</v>
      </c>
      <c r="E3" s="782"/>
      <c r="F3" s="782" t="s">
        <v>116</v>
      </c>
      <c r="G3" s="782"/>
      <c r="H3" s="782"/>
    </row>
    <row r="4" spans="1:8" x14ac:dyDescent="0.2">
      <c r="A4" s="66"/>
      <c r="B4" s="82" t="s">
        <v>47</v>
      </c>
      <c r="C4" s="82" t="s">
        <v>445</v>
      </c>
      <c r="D4" s="82" t="s">
        <v>47</v>
      </c>
      <c r="E4" s="82" t="s">
        <v>445</v>
      </c>
      <c r="F4" s="82" t="s">
        <v>47</v>
      </c>
      <c r="G4" s="83" t="s">
        <v>445</v>
      </c>
      <c r="H4" s="83" t="s">
        <v>121</v>
      </c>
    </row>
    <row r="5" spans="1:8" x14ac:dyDescent="0.2">
      <c r="A5" t="s">
        <v>592</v>
      </c>
      <c r="B5" s="731">
        <v>0.223</v>
      </c>
      <c r="C5" s="73">
        <v>61.594202898550719</v>
      </c>
      <c r="D5" s="732">
        <v>0.59853999999999996</v>
      </c>
      <c r="E5" s="187">
        <v>-10.931547619047624</v>
      </c>
      <c r="F5" s="732">
        <v>0.59853999999999996</v>
      </c>
      <c r="G5" s="187">
        <v>-10.931547619047624</v>
      </c>
      <c r="H5" s="474">
        <v>100</v>
      </c>
    </row>
    <row r="6" spans="1:8" x14ac:dyDescent="0.2">
      <c r="A6" s="188" t="s">
        <v>244</v>
      </c>
      <c r="B6" s="739">
        <v>0.223</v>
      </c>
      <c r="C6" s="722">
        <v>61.594202898550719</v>
      </c>
      <c r="D6" s="730">
        <v>0.59853999999999996</v>
      </c>
      <c r="E6" s="188">
        <v>-10.931547619047624</v>
      </c>
      <c r="F6" s="733">
        <v>0.59853999999999996</v>
      </c>
      <c r="G6" s="188">
        <v>-10.931547619047624</v>
      </c>
      <c r="H6" s="188">
        <v>100</v>
      </c>
    </row>
    <row r="7" spans="1:8" x14ac:dyDescent="0.2">
      <c r="A7" s="557" t="s">
        <v>245</v>
      </c>
      <c r="B7" s="680">
        <f>B6/'Consumo PP'!B11*100</f>
        <v>4.5040428278323849E-3</v>
      </c>
      <c r="C7" s="620"/>
      <c r="D7" s="680">
        <f>D6/'Consumo PP'!D11*100</f>
        <v>1.0046123240000737E-3</v>
      </c>
      <c r="E7" s="620"/>
      <c r="F7" s="680">
        <f>F6/'Consumo PP'!F11*100</f>
        <v>1.0046123240000737E-3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5"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5"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5">
        <f>INDICE!A3</f>
        <v>45657</v>
      </c>
      <c r="C3" s="785"/>
      <c r="D3" s="783" t="s">
        <v>115</v>
      </c>
      <c r="E3" s="783"/>
      <c r="F3" s="783" t="s">
        <v>116</v>
      </c>
      <c r="G3" s="783"/>
    </row>
    <row r="4" spans="1:7" x14ac:dyDescent="0.2">
      <c r="A4" s="66"/>
      <c r="B4" s="608" t="s">
        <v>47</v>
      </c>
      <c r="C4" s="196" t="s">
        <v>445</v>
      </c>
      <c r="D4" s="608" t="s">
        <v>47</v>
      </c>
      <c r="E4" s="196" t="s">
        <v>445</v>
      </c>
      <c r="F4" s="608" t="s">
        <v>47</v>
      </c>
      <c r="G4" s="196" t="s">
        <v>445</v>
      </c>
    </row>
    <row r="5" spans="1:7" ht="15" x14ac:dyDescent="0.25">
      <c r="A5" s="415" t="s">
        <v>114</v>
      </c>
      <c r="B5" s="418">
        <v>5482.2209999999995</v>
      </c>
      <c r="C5" s="416">
        <v>-1.7338737214671083</v>
      </c>
      <c r="D5" s="417">
        <v>65014.253999999994</v>
      </c>
      <c r="E5" s="416">
        <v>4.0916851171422177</v>
      </c>
      <c r="F5" s="419">
        <v>65014.253999999994</v>
      </c>
      <c r="G5" s="416">
        <v>4.0916851171422177</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675</v>
      </c>
      <c r="B1" s="3"/>
      <c r="C1" s="3"/>
      <c r="D1" s="3"/>
      <c r="E1" s="3"/>
      <c r="F1" s="3"/>
      <c r="G1" s="3"/>
    </row>
    <row r="2" spans="1:8" ht="15.75" x14ac:dyDescent="0.25">
      <c r="A2" s="2"/>
      <c r="B2" s="89"/>
      <c r="C2" s="3"/>
      <c r="D2" s="3"/>
      <c r="E2" s="3"/>
      <c r="F2" s="3"/>
      <c r="G2" s="3"/>
      <c r="H2" s="55" t="s">
        <v>151</v>
      </c>
    </row>
    <row r="3" spans="1:8" x14ac:dyDescent="0.2">
      <c r="A3" s="70"/>
      <c r="B3" s="781">
        <f>INDICE!A3</f>
        <v>45657</v>
      </c>
      <c r="C3" s="782"/>
      <c r="D3" s="782" t="s">
        <v>115</v>
      </c>
      <c r="E3" s="782"/>
      <c r="F3" s="782" t="s">
        <v>116</v>
      </c>
      <c r="G3" s="782"/>
      <c r="H3" s="782"/>
    </row>
    <row r="4" spans="1:8" x14ac:dyDescent="0.2">
      <c r="A4" s="66"/>
      <c r="B4" s="63" t="s">
        <v>47</v>
      </c>
      <c r="C4" s="63" t="s">
        <v>417</v>
      </c>
      <c r="D4" s="63" t="s">
        <v>47</v>
      </c>
      <c r="E4" s="63" t="s">
        <v>417</v>
      </c>
      <c r="F4" s="63" t="s">
        <v>47</v>
      </c>
      <c r="G4" s="64" t="s">
        <v>417</v>
      </c>
      <c r="H4" s="64" t="s">
        <v>121</v>
      </c>
    </row>
    <row r="5" spans="1:8" x14ac:dyDescent="0.2">
      <c r="A5" s="3" t="s">
        <v>509</v>
      </c>
      <c r="B5" s="300">
        <v>140.61000000000001</v>
      </c>
      <c r="C5" s="72">
        <v>-9.389680437682447</v>
      </c>
      <c r="D5" s="71">
        <v>1251.2179999999998</v>
      </c>
      <c r="E5" s="72">
        <v>4.7462459910775845</v>
      </c>
      <c r="F5" s="71">
        <v>1251.2179999999998</v>
      </c>
      <c r="G5" s="72">
        <v>4.7462459910775845</v>
      </c>
      <c r="H5" s="303">
        <v>1.9695831288994115</v>
      </c>
    </row>
    <row r="6" spans="1:8" x14ac:dyDescent="0.2">
      <c r="A6" s="3" t="s">
        <v>48</v>
      </c>
      <c r="B6" s="301">
        <v>846.75900000000001</v>
      </c>
      <c r="C6" s="59">
        <v>4.1361312562490316</v>
      </c>
      <c r="D6" s="58">
        <v>9769.2110000000011</v>
      </c>
      <c r="E6" s="59">
        <v>0.75049193312185336</v>
      </c>
      <c r="F6" s="58">
        <v>9769.2110000000011</v>
      </c>
      <c r="G6" s="59">
        <v>0.75049193312185336</v>
      </c>
      <c r="H6" s="304">
        <v>15.378034178103697</v>
      </c>
    </row>
    <row r="7" spans="1:8" x14ac:dyDescent="0.2">
      <c r="A7" s="3" t="s">
        <v>49</v>
      </c>
      <c r="B7" s="301">
        <v>831.59699999999998</v>
      </c>
      <c r="C7" s="59">
        <v>-9.9823016513046419</v>
      </c>
      <c r="D7" s="58">
        <v>10369.267</v>
      </c>
      <c r="E7" s="73">
        <v>5.9665532836369124</v>
      </c>
      <c r="F7" s="58">
        <v>10369.267</v>
      </c>
      <c r="G7" s="59">
        <v>5.9665532836369124</v>
      </c>
      <c r="H7" s="304">
        <v>16.322601930481671</v>
      </c>
    </row>
    <row r="8" spans="1:8" x14ac:dyDescent="0.2">
      <c r="A8" s="3" t="s">
        <v>122</v>
      </c>
      <c r="B8" s="301">
        <v>2151.1579999999999</v>
      </c>
      <c r="C8" s="73">
        <v>-3.0808213240773581</v>
      </c>
      <c r="D8" s="58">
        <v>25403.953999999998</v>
      </c>
      <c r="E8" s="59">
        <v>-1.4199908699627981</v>
      </c>
      <c r="F8" s="58">
        <v>25403.953999999998</v>
      </c>
      <c r="G8" s="59">
        <v>-1.4199908699627981</v>
      </c>
      <c r="H8" s="304">
        <v>39.989193894058999</v>
      </c>
    </row>
    <row r="9" spans="1:8" x14ac:dyDescent="0.2">
      <c r="A9" s="3" t="s">
        <v>123</v>
      </c>
      <c r="B9" s="301">
        <v>383.76800000000003</v>
      </c>
      <c r="C9" s="59">
        <v>-2.5863228728008298</v>
      </c>
      <c r="D9" s="58">
        <v>4657.2879999999996</v>
      </c>
      <c r="E9" s="59">
        <v>18.018665916583664</v>
      </c>
      <c r="F9" s="58">
        <v>4657.2879999999996</v>
      </c>
      <c r="G9" s="73">
        <v>18.018665916583664</v>
      </c>
      <c r="H9" s="304">
        <v>7.3311891862374763</v>
      </c>
    </row>
    <row r="10" spans="1:8" x14ac:dyDescent="0.2">
      <c r="A10" s="66" t="s">
        <v>584</v>
      </c>
      <c r="B10" s="302">
        <v>1061.277</v>
      </c>
      <c r="C10" s="75">
        <v>7.2250410703135124</v>
      </c>
      <c r="D10" s="74">
        <v>12076.108999999997</v>
      </c>
      <c r="E10" s="75">
        <v>9.7461040075777614</v>
      </c>
      <c r="F10" s="74">
        <v>12076.108999999997</v>
      </c>
      <c r="G10" s="75">
        <v>9.7461040075777614</v>
      </c>
      <c r="H10" s="305">
        <v>19.009397682218715</v>
      </c>
    </row>
    <row r="11" spans="1:8" x14ac:dyDescent="0.2">
      <c r="A11" s="76" t="s">
        <v>114</v>
      </c>
      <c r="B11" s="77">
        <v>5415.1689999999999</v>
      </c>
      <c r="C11" s="78">
        <v>-1.4596796147457765</v>
      </c>
      <c r="D11" s="77">
        <v>63527.046999999999</v>
      </c>
      <c r="E11" s="78">
        <v>3.4706985228769214</v>
      </c>
      <c r="F11" s="77">
        <v>63527.047000000013</v>
      </c>
      <c r="G11" s="78">
        <v>3.4706985228769827</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4" priority="3" operator="between">
      <formula>-0.5</formula>
      <formula>0.5</formula>
    </cfRule>
    <cfRule type="cellIs" dxfId="83" priority="4" operator="between">
      <formula>0</formula>
      <formula>0.49</formula>
    </cfRule>
  </conditionalFormatting>
  <conditionalFormatting sqref="E7">
    <cfRule type="cellIs" dxfId="82" priority="1" operator="between">
      <formula>0</formula>
      <formula>0.5</formula>
    </cfRule>
    <cfRule type="cellIs" dxfId="81"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4">
        <f>INDICE!A3</f>
        <v>45657</v>
      </c>
      <c r="B3" s="804">
        <v>41671</v>
      </c>
      <c r="C3" s="805">
        <v>41671</v>
      </c>
      <c r="D3" s="804">
        <v>41671</v>
      </c>
      <c r="E3" s="804">
        <v>41671</v>
      </c>
      <c r="F3" s="15"/>
    </row>
    <row r="4" spans="1:7" x14ac:dyDescent="0.2">
      <c r="A4" s="18" t="s">
        <v>30</v>
      </c>
      <c r="B4" s="737">
        <v>0.223</v>
      </c>
      <c r="C4" s="421"/>
      <c r="D4" s="15" t="s">
        <v>248</v>
      </c>
      <c r="E4" s="232">
        <v>5415.1689999999999</v>
      </c>
    </row>
    <row r="5" spans="1:7" x14ac:dyDescent="0.2">
      <c r="A5" s="18" t="s">
        <v>249</v>
      </c>
      <c r="B5" s="233">
        <v>5234.32</v>
      </c>
      <c r="C5" s="232"/>
      <c r="D5" s="18" t="s">
        <v>250</v>
      </c>
      <c r="E5" s="233">
        <v>-350.64800000000002</v>
      </c>
    </row>
    <row r="6" spans="1:7" x14ac:dyDescent="0.2">
      <c r="A6" s="18" t="s">
        <v>469</v>
      </c>
      <c r="B6" s="233">
        <v>-7.6350000000000193</v>
      </c>
      <c r="C6" s="232"/>
      <c r="D6" s="18" t="s">
        <v>251</v>
      </c>
      <c r="E6" s="233">
        <v>141.04045000000406</v>
      </c>
    </row>
    <row r="7" spans="1:7" x14ac:dyDescent="0.2">
      <c r="A7" s="18" t="s">
        <v>470</v>
      </c>
      <c r="B7" s="233">
        <v>51.342999999999904</v>
      </c>
      <c r="C7" s="232"/>
      <c r="D7" s="18" t="s">
        <v>471</v>
      </c>
      <c r="E7" s="233">
        <v>1636.348</v>
      </c>
    </row>
    <row r="8" spans="1:7" x14ac:dyDescent="0.2">
      <c r="A8" s="18" t="s">
        <v>472</v>
      </c>
      <c r="B8" s="233">
        <v>203.97</v>
      </c>
      <c r="C8" s="232"/>
      <c r="D8" s="18" t="s">
        <v>473</v>
      </c>
      <c r="E8" s="233">
        <v>-1735.6590000000001</v>
      </c>
    </row>
    <row r="9" spans="1:7" x14ac:dyDescent="0.2">
      <c r="A9" s="173" t="s">
        <v>58</v>
      </c>
      <c r="B9" s="174">
        <v>5482.2209999999995</v>
      </c>
      <c r="C9" s="232"/>
      <c r="D9" s="18" t="s">
        <v>253</v>
      </c>
      <c r="E9" s="233">
        <v>-155.143</v>
      </c>
    </row>
    <row r="10" spans="1:7" x14ac:dyDescent="0.2">
      <c r="A10" s="18" t="s">
        <v>252</v>
      </c>
      <c r="B10" s="233">
        <v>-67.05199999999968</v>
      </c>
      <c r="C10" s="232"/>
      <c r="D10" s="173" t="s">
        <v>474</v>
      </c>
      <c r="E10" s="174">
        <v>4951.1074500000032</v>
      </c>
      <c r="G10" s="493"/>
    </row>
    <row r="11" spans="1:7" x14ac:dyDescent="0.2">
      <c r="A11" s="173" t="s">
        <v>248</v>
      </c>
      <c r="B11" s="174">
        <v>5415.1689999999999</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1" t="s">
        <v>476</v>
      </c>
      <c r="B1" s="771"/>
      <c r="C1" s="771"/>
      <c r="D1" s="771"/>
      <c r="E1" s="191"/>
      <c r="F1" s="191"/>
      <c r="G1" s="6"/>
      <c r="H1" s="6"/>
      <c r="I1" s="6"/>
      <c r="J1" s="6"/>
    </row>
    <row r="2" spans="1:10" ht="14.25" customHeight="1" x14ac:dyDescent="0.2">
      <c r="A2" s="771"/>
      <c r="B2" s="771"/>
      <c r="C2" s="771"/>
      <c r="D2" s="771"/>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59">
        <v>2020</v>
      </c>
      <c r="B5" s="760" t="s">
        <v>600</v>
      </c>
      <c r="C5" s="761">
        <v>12.68</v>
      </c>
      <c r="D5" s="762">
        <v>4.8800661703887496</v>
      </c>
    </row>
    <row r="6" spans="1:10" ht="14.25" customHeight="1" x14ac:dyDescent="0.2">
      <c r="A6" s="806">
        <v>2021</v>
      </c>
      <c r="B6" s="194" t="s">
        <v>601</v>
      </c>
      <c r="C6" s="690">
        <v>13.3</v>
      </c>
      <c r="D6" s="195">
        <v>4.8895899053627838</v>
      </c>
    </row>
    <row r="7" spans="1:10" ht="14.25" customHeight="1" x14ac:dyDescent="0.2">
      <c r="A7" s="806" t="s">
        <v>505</v>
      </c>
      <c r="B7" s="194" t="s">
        <v>602</v>
      </c>
      <c r="C7" s="690">
        <v>13.96</v>
      </c>
      <c r="D7" s="195">
        <v>4.9624060150375948</v>
      </c>
    </row>
    <row r="8" spans="1:10" ht="14.25" customHeight="1" x14ac:dyDescent="0.2">
      <c r="A8" s="806" t="s">
        <v>505</v>
      </c>
      <c r="B8" s="194" t="s">
        <v>603</v>
      </c>
      <c r="C8" s="690">
        <v>14.64</v>
      </c>
      <c r="D8" s="195">
        <v>4.871060171919769</v>
      </c>
    </row>
    <row r="9" spans="1:10" ht="14.25" customHeight="1" x14ac:dyDescent="0.2">
      <c r="A9" s="806" t="s">
        <v>505</v>
      </c>
      <c r="B9" s="194" t="s">
        <v>607</v>
      </c>
      <c r="C9" s="690">
        <v>15.37</v>
      </c>
      <c r="D9" s="195">
        <v>4.9863387978141978</v>
      </c>
    </row>
    <row r="10" spans="1:10" ht="14.25" customHeight="1" x14ac:dyDescent="0.2">
      <c r="A10" s="806" t="s">
        <v>505</v>
      </c>
      <c r="B10" s="194" t="s">
        <v>610</v>
      </c>
      <c r="C10" s="690">
        <v>16.12</v>
      </c>
      <c r="D10" s="195">
        <v>4.8796356538711896</v>
      </c>
    </row>
    <row r="11" spans="1:10" ht="14.25" customHeight="1" x14ac:dyDescent="0.2">
      <c r="A11" s="807" t="s">
        <v>505</v>
      </c>
      <c r="B11" s="741" t="s">
        <v>626</v>
      </c>
      <c r="C11" s="617">
        <v>16.920000000000002</v>
      </c>
      <c r="D11" s="197">
        <v>4.9627791563275476</v>
      </c>
    </row>
    <row r="12" spans="1:10" ht="14.25" customHeight="1" x14ac:dyDescent="0.2">
      <c r="A12" s="808">
        <v>2022</v>
      </c>
      <c r="B12" s="194" t="s">
        <v>634</v>
      </c>
      <c r="C12" s="690">
        <v>17.75</v>
      </c>
      <c r="D12" s="195">
        <v>4.905437352245853</v>
      </c>
    </row>
    <row r="13" spans="1:10" ht="14.25" customHeight="1" x14ac:dyDescent="0.2">
      <c r="A13" s="809" t="s">
        <v>505</v>
      </c>
      <c r="B13" s="194" t="s">
        <v>636</v>
      </c>
      <c r="C13" s="690">
        <v>18.63</v>
      </c>
      <c r="D13" s="195">
        <v>4.9577464788732337</v>
      </c>
    </row>
    <row r="14" spans="1:10" ht="14.25" customHeight="1" x14ac:dyDescent="0.2">
      <c r="A14" s="809" t="s">
        <v>505</v>
      </c>
      <c r="B14" s="194" t="s">
        <v>644</v>
      </c>
      <c r="C14" s="690">
        <v>19.55</v>
      </c>
      <c r="D14" s="195">
        <v>4.9382716049382811</v>
      </c>
    </row>
    <row r="15" spans="1:10" ht="14.25" customHeight="1" x14ac:dyDescent="0.2">
      <c r="A15" s="810" t="s">
        <v>505</v>
      </c>
      <c r="B15" s="741" t="s">
        <v>643</v>
      </c>
      <c r="C15" s="617">
        <v>18.579999999999998</v>
      </c>
      <c r="D15" s="197">
        <v>-4.9616368286445134</v>
      </c>
    </row>
    <row r="16" spans="1:10" ht="14.25" customHeight="1" x14ac:dyDescent="0.2">
      <c r="A16" s="811">
        <v>2023</v>
      </c>
      <c r="B16" s="194" t="s">
        <v>645</v>
      </c>
      <c r="C16" s="690">
        <v>17.66</v>
      </c>
      <c r="D16" s="195">
        <v>-4.9515608180839523</v>
      </c>
      <c r="F16" s="3" t="s">
        <v>365</v>
      </c>
    </row>
    <row r="17" spans="1:4" ht="14.25" customHeight="1" x14ac:dyDescent="0.2">
      <c r="A17" s="806" t="s">
        <v>505</v>
      </c>
      <c r="B17" s="194" t="s">
        <v>651</v>
      </c>
      <c r="C17" s="690">
        <v>16.79</v>
      </c>
      <c r="D17" s="195">
        <v>-4.9263873159682952</v>
      </c>
    </row>
    <row r="18" spans="1:4" ht="14.25" customHeight="1" x14ac:dyDescent="0.2">
      <c r="A18" s="806" t="s">
        <v>505</v>
      </c>
      <c r="B18" s="194" t="s">
        <v>652</v>
      </c>
      <c r="C18" s="690">
        <v>15.96</v>
      </c>
      <c r="D18" s="195">
        <v>-4.9434187016080902</v>
      </c>
    </row>
    <row r="19" spans="1:4" ht="14.25" customHeight="1" x14ac:dyDescent="0.2">
      <c r="A19" s="806" t="s">
        <v>505</v>
      </c>
      <c r="B19" s="194" t="s">
        <v>653</v>
      </c>
      <c r="C19" s="690">
        <v>15.18</v>
      </c>
      <c r="D19" s="195">
        <v>-4.8872180451127889</v>
      </c>
    </row>
    <row r="20" spans="1:4" ht="14.25" customHeight="1" x14ac:dyDescent="0.2">
      <c r="A20" s="806" t="s">
        <v>505</v>
      </c>
      <c r="B20" s="194" t="s">
        <v>668</v>
      </c>
      <c r="C20" s="690">
        <v>14.43</v>
      </c>
      <c r="D20" s="195">
        <v>-4.9407114624505928</v>
      </c>
    </row>
    <row r="21" spans="1:4" ht="14.25" customHeight="1" x14ac:dyDescent="0.2">
      <c r="A21" s="807" t="s">
        <v>505</v>
      </c>
      <c r="B21" s="741" t="s">
        <v>666</v>
      </c>
      <c r="C21" s="617">
        <v>15.14</v>
      </c>
      <c r="D21" s="197">
        <v>4.9203049203049263</v>
      </c>
    </row>
    <row r="22" spans="1:4" ht="14.25" customHeight="1" x14ac:dyDescent="0.2">
      <c r="A22" s="811">
        <v>2024</v>
      </c>
      <c r="B22" s="194" t="s">
        <v>678</v>
      </c>
      <c r="C22" s="690">
        <v>15.89</v>
      </c>
      <c r="D22" s="195">
        <v>4.9537648612945837</v>
      </c>
    </row>
    <row r="23" spans="1:4" ht="14.25" customHeight="1" x14ac:dyDescent="0.2">
      <c r="A23" s="806" t="s">
        <v>505</v>
      </c>
      <c r="B23" s="194" t="s">
        <v>679</v>
      </c>
      <c r="C23" s="690">
        <v>16.670000000000002</v>
      </c>
      <c r="D23" s="195">
        <v>4.9087476400251804</v>
      </c>
    </row>
    <row r="24" spans="1:4" ht="14.25" customHeight="1" x14ac:dyDescent="0.2">
      <c r="A24" s="806" t="s">
        <v>505</v>
      </c>
      <c r="B24" s="194" t="s">
        <v>680</v>
      </c>
      <c r="C24" s="690">
        <v>16.14</v>
      </c>
      <c r="D24" s="195">
        <v>-3.1793641271745714</v>
      </c>
    </row>
    <row r="25" spans="1:4" ht="14.25" customHeight="1" x14ac:dyDescent="0.2">
      <c r="A25" s="806" t="s">
        <v>505</v>
      </c>
      <c r="B25" s="194" t="s">
        <v>681</v>
      </c>
      <c r="C25" s="690">
        <v>15.34</v>
      </c>
      <c r="D25" s="195">
        <v>-4.9566294919454812</v>
      </c>
    </row>
    <row r="26" spans="1:4" ht="14.25" customHeight="1" x14ac:dyDescent="0.2">
      <c r="A26" s="806" t="s">
        <v>505</v>
      </c>
      <c r="B26" s="194" t="s">
        <v>682</v>
      </c>
      <c r="C26" s="690">
        <v>15.93</v>
      </c>
      <c r="D26" s="195">
        <v>3.8461538461538449</v>
      </c>
    </row>
    <row r="27" spans="1:4" ht="14.25" customHeight="1" x14ac:dyDescent="0.2">
      <c r="A27" s="807" t="s">
        <v>505</v>
      </c>
      <c r="B27" s="741" t="s">
        <v>688</v>
      </c>
      <c r="C27" s="617">
        <v>16.61</v>
      </c>
      <c r="D27" s="197">
        <v>4.2686754551161314</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6:A11"/>
    <mergeCell ref="A12:A15"/>
    <mergeCell ref="A16:A21"/>
    <mergeCell ref="A22: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3" t="s">
        <v>671</v>
      </c>
      <c r="C3" s="775" t="s">
        <v>416</v>
      </c>
      <c r="D3" s="773" t="s">
        <v>672</v>
      </c>
      <c r="E3" s="775" t="s">
        <v>416</v>
      </c>
      <c r="F3" s="777" t="s">
        <v>673</v>
      </c>
    </row>
    <row r="4" spans="1:6" ht="14.85" customHeight="1" x14ac:dyDescent="0.2">
      <c r="A4" s="491"/>
      <c r="B4" s="774"/>
      <c r="C4" s="776"/>
      <c r="D4" s="774"/>
      <c r="E4" s="776"/>
      <c r="F4" s="778"/>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642</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5" t="s">
        <v>257</v>
      </c>
      <c r="C3" s="785"/>
      <c r="D3" s="785"/>
      <c r="E3" s="783" t="s">
        <v>258</v>
      </c>
      <c r="F3" s="783"/>
    </row>
    <row r="4" spans="1:6" x14ac:dyDescent="0.2">
      <c r="A4" s="66"/>
      <c r="B4" s="199" t="s">
        <v>689</v>
      </c>
      <c r="C4" s="200" t="s">
        <v>686</v>
      </c>
      <c r="D4" s="199" t="s">
        <v>690</v>
      </c>
      <c r="E4" s="185" t="s">
        <v>259</v>
      </c>
      <c r="F4" s="184" t="s">
        <v>260</v>
      </c>
    </row>
    <row r="5" spans="1:6" x14ac:dyDescent="0.2">
      <c r="A5" s="423" t="s">
        <v>479</v>
      </c>
      <c r="B5" s="90">
        <v>151.87313854193545</v>
      </c>
      <c r="C5" s="90">
        <v>150.76780410999999</v>
      </c>
      <c r="D5" s="90">
        <v>154.42532470645162</v>
      </c>
      <c r="E5" s="90">
        <v>0.73313691769962386</v>
      </c>
      <c r="F5" s="90">
        <v>-1.6526992378793077</v>
      </c>
    </row>
    <row r="6" spans="1:6" x14ac:dyDescent="0.2">
      <c r="A6" s="66" t="s">
        <v>478</v>
      </c>
      <c r="B6" s="97">
        <v>143.63026647741935</v>
      </c>
      <c r="C6" s="197">
        <v>141.00066701666668</v>
      </c>
      <c r="D6" s="97">
        <v>150.87762278709681</v>
      </c>
      <c r="E6" s="97">
        <v>1.8649553341771399</v>
      </c>
      <c r="F6" s="97">
        <v>-4.8034666611258787</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1" t="s">
        <v>639</v>
      </c>
      <c r="B1" s="771"/>
      <c r="C1" s="771"/>
      <c r="D1" s="3"/>
      <c r="E1" s="3"/>
    </row>
    <row r="2" spans="1:38" x14ac:dyDescent="0.2">
      <c r="A2" s="772"/>
      <c r="B2" s="771"/>
      <c r="C2" s="771"/>
      <c r="D2" s="3"/>
      <c r="E2" s="55" t="s">
        <v>256</v>
      </c>
    </row>
    <row r="3" spans="1:38" x14ac:dyDescent="0.2">
      <c r="A3" s="57"/>
      <c r="B3" s="201" t="s">
        <v>261</v>
      </c>
      <c r="C3" s="201" t="s">
        <v>262</v>
      </c>
      <c r="D3" s="201" t="s">
        <v>263</v>
      </c>
      <c r="E3" s="201" t="s">
        <v>264</v>
      </c>
    </row>
    <row r="4" spans="1:38" x14ac:dyDescent="0.2">
      <c r="A4" s="666" t="s">
        <v>265</v>
      </c>
      <c r="B4" s="710">
        <v>151.87313854193545</v>
      </c>
      <c r="C4" s="711">
        <v>26.358148011410282</v>
      </c>
      <c r="D4" s="711">
        <v>47.411314056331605</v>
      </c>
      <c r="E4" s="711">
        <v>78.103676474193563</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171.83870967741936</v>
      </c>
      <c r="C5" s="92">
        <v>33.259105098855358</v>
      </c>
      <c r="D5" s="92">
        <v>69.887475546305936</v>
      </c>
      <c r="E5" s="92">
        <v>68.692129032258066</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151.05806451612904</v>
      </c>
      <c r="C6" s="92">
        <v>25.176344086021508</v>
      </c>
      <c r="D6" s="92">
        <v>59.274913978494617</v>
      </c>
      <c r="E6" s="92">
        <v>66.606806451612911</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158.29141935483869</v>
      </c>
      <c r="C7" s="92">
        <v>27.472064516129031</v>
      </c>
      <c r="D7" s="92">
        <v>60.016096774193535</v>
      </c>
      <c r="E7" s="92">
        <v>70.803258064516129</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126.83977186136192</v>
      </c>
      <c r="C8" s="92">
        <v>21.139961976893655</v>
      </c>
      <c r="D8" s="92">
        <v>36.302269401075606</v>
      </c>
      <c r="E8" s="92">
        <v>69.39754048339266</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139.15125806451613</v>
      </c>
      <c r="C9" s="92">
        <v>22.217427758200053</v>
      </c>
      <c r="D9" s="92">
        <v>43.969830306316062</v>
      </c>
      <c r="E9" s="92">
        <v>72.964000000000013</v>
      </c>
      <c r="F9" s="609"/>
      <c r="G9" s="609"/>
    </row>
    <row r="10" spans="1:38" x14ac:dyDescent="0.2">
      <c r="A10" s="202" t="s">
        <v>270</v>
      </c>
      <c r="B10" s="203">
        <v>152.06129032258065</v>
      </c>
      <c r="C10" s="92">
        <v>30.412258064516131</v>
      </c>
      <c r="D10" s="92">
        <v>51.231000000000002</v>
      </c>
      <c r="E10" s="92">
        <v>70.418032258064514</v>
      </c>
      <c r="F10" s="609"/>
      <c r="G10" s="609"/>
    </row>
    <row r="11" spans="1:38" x14ac:dyDescent="0.2">
      <c r="A11" s="202" t="s">
        <v>271</v>
      </c>
      <c r="B11" s="203">
        <v>193.52278579243256</v>
      </c>
      <c r="C11" s="92">
        <v>38.704557158486509</v>
      </c>
      <c r="D11" s="92">
        <v>68.459728599377684</v>
      </c>
      <c r="E11" s="92">
        <v>86.358500034568365</v>
      </c>
      <c r="F11" s="609"/>
      <c r="G11" s="609"/>
    </row>
    <row r="12" spans="1:38" x14ac:dyDescent="0.2">
      <c r="A12" s="202" t="s">
        <v>272</v>
      </c>
      <c r="B12" s="203">
        <v>151.4548387096774</v>
      </c>
      <c r="C12" s="92">
        <v>25.24247311827957</v>
      </c>
      <c r="D12" s="92">
        <v>55.365010752688157</v>
      </c>
      <c r="E12" s="92">
        <v>70.847354838709677</v>
      </c>
      <c r="F12" s="609"/>
      <c r="G12" s="609"/>
    </row>
    <row r="13" spans="1:38" x14ac:dyDescent="0.2">
      <c r="A13" s="202" t="s">
        <v>273</v>
      </c>
      <c r="B13" s="203">
        <v>149.5469677419355</v>
      </c>
      <c r="C13" s="92">
        <v>26.967485986250665</v>
      </c>
      <c r="D13" s="92">
        <v>59.658159175039671</v>
      </c>
      <c r="E13" s="92">
        <v>62.921322580645167</v>
      </c>
      <c r="F13" s="609"/>
      <c r="G13" s="609"/>
    </row>
    <row r="14" spans="1:38" x14ac:dyDescent="0.2">
      <c r="A14" s="202" t="s">
        <v>205</v>
      </c>
      <c r="B14" s="203">
        <v>160.28709677419354</v>
      </c>
      <c r="C14" s="92">
        <v>26.714516129032258</v>
      </c>
      <c r="D14" s="92">
        <v>56.299935483870968</v>
      </c>
      <c r="E14" s="92">
        <v>77.272645161290313</v>
      </c>
      <c r="F14" s="609"/>
      <c r="G14" s="609"/>
    </row>
    <row r="15" spans="1:38" x14ac:dyDescent="0.2">
      <c r="A15" s="202" t="s">
        <v>274</v>
      </c>
      <c r="B15" s="203">
        <v>171.36129032258063</v>
      </c>
      <c r="C15" s="92">
        <v>33.166701352757542</v>
      </c>
      <c r="D15" s="92">
        <v>72.241040582726299</v>
      </c>
      <c r="E15" s="92">
        <v>65.953548387096788</v>
      </c>
      <c r="F15" s="609"/>
      <c r="G15" s="609"/>
    </row>
    <row r="16" spans="1:38" x14ac:dyDescent="0.2">
      <c r="A16" s="202" t="s">
        <v>234</v>
      </c>
      <c r="B16" s="204">
        <v>175.95945161290325</v>
      </c>
      <c r="C16" s="195">
        <v>29.326575268817212</v>
      </c>
      <c r="D16" s="195">
        <v>69.13023118279574</v>
      </c>
      <c r="E16" s="195">
        <v>77.502645161290303</v>
      </c>
      <c r="F16" s="609"/>
      <c r="G16" s="609"/>
    </row>
    <row r="17" spans="1:13" x14ac:dyDescent="0.2">
      <c r="A17" s="202" t="s">
        <v>235</v>
      </c>
      <c r="B17" s="203">
        <v>178.50322580645161</v>
      </c>
      <c r="C17" s="92">
        <v>34.549011446409985</v>
      </c>
      <c r="D17" s="92">
        <v>71.533956295525513</v>
      </c>
      <c r="E17" s="92">
        <v>72.420258064516119</v>
      </c>
      <c r="F17" s="609"/>
      <c r="G17" s="609"/>
    </row>
    <row r="18" spans="1:13" x14ac:dyDescent="0.2">
      <c r="A18" s="202" t="s">
        <v>275</v>
      </c>
      <c r="B18" s="203">
        <v>149.52517678719369</v>
      </c>
      <c r="C18" s="92">
        <v>31.788817112238029</v>
      </c>
      <c r="D18" s="92">
        <v>37.859544502310634</v>
      </c>
      <c r="E18" s="92">
        <v>79.876815172645024</v>
      </c>
      <c r="F18" s="609"/>
      <c r="G18" s="609"/>
    </row>
    <row r="19" spans="1:13" x14ac:dyDescent="0.2">
      <c r="A19" s="3" t="s">
        <v>276</v>
      </c>
      <c r="B19" s="203">
        <v>175.40709677419355</v>
      </c>
      <c r="C19" s="92">
        <v>32.799701022816684</v>
      </c>
      <c r="D19" s="92">
        <v>70.878137686860725</v>
      </c>
      <c r="E19" s="92">
        <v>71.729258064516131</v>
      </c>
      <c r="F19" s="609"/>
      <c r="G19" s="609"/>
    </row>
    <row r="20" spans="1:13" x14ac:dyDescent="0.2">
      <c r="A20" s="3" t="s">
        <v>206</v>
      </c>
      <c r="B20" s="203">
        <v>175.65090322580642</v>
      </c>
      <c r="C20" s="92">
        <v>31.674753040719192</v>
      </c>
      <c r="D20" s="92">
        <v>72.839859862506572</v>
      </c>
      <c r="E20" s="92">
        <v>71.136290322580649</v>
      </c>
      <c r="F20" s="609"/>
      <c r="G20" s="609"/>
    </row>
    <row r="21" spans="1:13" x14ac:dyDescent="0.2">
      <c r="A21" s="3" t="s">
        <v>277</v>
      </c>
      <c r="B21" s="203">
        <v>157.0834193548387</v>
      </c>
      <c r="C21" s="92">
        <v>27.262411623567044</v>
      </c>
      <c r="D21" s="92">
        <v>57.881362569981334</v>
      </c>
      <c r="E21" s="92">
        <v>71.939645161290315</v>
      </c>
      <c r="F21" s="609"/>
      <c r="G21" s="609"/>
    </row>
    <row r="22" spans="1:13" x14ac:dyDescent="0.2">
      <c r="A22" s="194" t="s">
        <v>278</v>
      </c>
      <c r="B22" s="203">
        <v>139.06474193548388</v>
      </c>
      <c r="C22" s="92">
        <v>24.135203145827781</v>
      </c>
      <c r="D22" s="92">
        <v>46.599958144494813</v>
      </c>
      <c r="E22" s="92">
        <v>68.329580645161286</v>
      </c>
      <c r="F22" s="609"/>
      <c r="G22" s="609"/>
    </row>
    <row r="23" spans="1:13" x14ac:dyDescent="0.2">
      <c r="A23" s="194" t="s">
        <v>279</v>
      </c>
      <c r="B23" s="205">
        <v>148.2967741935484</v>
      </c>
      <c r="C23" s="206">
        <v>21.547394540942935</v>
      </c>
      <c r="D23" s="206">
        <v>54.863895781637723</v>
      </c>
      <c r="E23" s="206">
        <v>71.885483870967747</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195.30967741935484</v>
      </c>
      <c r="C25" s="206">
        <v>33.896720874433484</v>
      </c>
      <c r="D25" s="206">
        <v>79.710021061050384</v>
      </c>
      <c r="E25" s="206">
        <v>81.702935483870974</v>
      </c>
      <c r="F25" s="609"/>
      <c r="G25" s="609"/>
    </row>
    <row r="26" spans="1:13" x14ac:dyDescent="0.2">
      <c r="A26" s="3" t="s">
        <v>281</v>
      </c>
      <c r="B26" s="205">
        <v>143.37498553494038</v>
      </c>
      <c r="C26" s="206">
        <v>26.809956644744947</v>
      </c>
      <c r="D26" s="206">
        <v>42.241569899321533</v>
      </c>
      <c r="E26" s="206">
        <v>74.323458990873903</v>
      </c>
      <c r="F26" s="609"/>
      <c r="G26" s="609"/>
    </row>
    <row r="27" spans="1:13" x14ac:dyDescent="0.2">
      <c r="A27" s="194" t="s">
        <v>236</v>
      </c>
      <c r="B27" s="205">
        <v>170.93870967741935</v>
      </c>
      <c r="C27" s="206">
        <v>31.964148964070286</v>
      </c>
      <c r="D27" s="206">
        <v>63.435947810123253</v>
      </c>
      <c r="E27" s="206">
        <v>75.538612903225811</v>
      </c>
      <c r="F27" s="609"/>
      <c r="G27" s="609"/>
    </row>
    <row r="28" spans="1:13" x14ac:dyDescent="0.2">
      <c r="A28" s="194" t="s">
        <v>542</v>
      </c>
      <c r="B28" s="203">
        <v>141.90983071109423</v>
      </c>
      <c r="C28" s="92">
        <v>24.628978883743624</v>
      </c>
      <c r="D28" s="92">
        <v>51.066945319035909</v>
      </c>
      <c r="E28" s="92">
        <v>66.213906508314693</v>
      </c>
      <c r="F28" s="609"/>
      <c r="G28" s="609"/>
    </row>
    <row r="29" spans="1:13" x14ac:dyDescent="0.2">
      <c r="A29" s="3" t="s">
        <v>282</v>
      </c>
      <c r="B29" s="205">
        <v>141.84874863147348</v>
      </c>
      <c r="C29" s="206">
        <v>22.648119529394926</v>
      </c>
      <c r="D29" s="206">
        <v>47.895276025297413</v>
      </c>
      <c r="E29" s="206">
        <v>71.305353076781145</v>
      </c>
      <c r="F29" s="609"/>
      <c r="G29" s="609"/>
    </row>
    <row r="30" spans="1:13" x14ac:dyDescent="0.2">
      <c r="A30" s="3" t="s">
        <v>237</v>
      </c>
      <c r="B30" s="203">
        <v>149.87391614941231</v>
      </c>
      <c r="C30" s="92">
        <v>29.974783229882462</v>
      </c>
      <c r="D30" s="92">
        <v>49.606634623327324</v>
      </c>
      <c r="E30" s="92">
        <v>70.292498296202524</v>
      </c>
      <c r="F30" s="609"/>
      <c r="G30" s="609"/>
    </row>
    <row r="31" spans="1:13" x14ac:dyDescent="0.2">
      <c r="A31" s="641" t="s">
        <v>283</v>
      </c>
      <c r="B31" s="642">
        <v>164.92871569556851</v>
      </c>
      <c r="C31" s="642">
        <v>29.412120327937668</v>
      </c>
      <c r="D31" s="642">
        <v>62.759500875766236</v>
      </c>
      <c r="E31" s="642">
        <v>72.757094491864606</v>
      </c>
      <c r="F31" s="609"/>
      <c r="G31" s="609"/>
    </row>
    <row r="32" spans="1:13" x14ac:dyDescent="0.2">
      <c r="A32" s="640" t="s">
        <v>284</v>
      </c>
      <c r="B32" s="639">
        <v>169.76636037022814</v>
      </c>
      <c r="C32" s="639">
        <v>29.810581004829842</v>
      </c>
      <c r="D32" s="639">
        <v>67.58883828812337</v>
      </c>
      <c r="E32" s="639">
        <v>72.36694107727493</v>
      </c>
      <c r="F32" s="609"/>
      <c r="G32" s="609"/>
      <c r="M32" s="610"/>
    </row>
    <row r="33" spans="1:13" x14ac:dyDescent="0.2">
      <c r="A33" s="638" t="s">
        <v>285</v>
      </c>
      <c r="B33" s="643">
        <v>17.893221828292695</v>
      </c>
      <c r="C33" s="643">
        <v>3.4524329934195599</v>
      </c>
      <c r="D33" s="643">
        <v>20.177524231791764</v>
      </c>
      <c r="E33" s="643">
        <v>-5.7367353969186325</v>
      </c>
      <c r="F33" s="609"/>
      <c r="G33" s="609"/>
      <c r="M33" s="610"/>
    </row>
    <row r="34" spans="1:13" x14ac:dyDescent="0.2">
      <c r="A34" s="80"/>
      <c r="B34" s="3"/>
      <c r="C34" s="3"/>
      <c r="D34" s="3"/>
      <c r="E34" s="55" t="s">
        <v>565</v>
      </c>
    </row>
    <row r="35" spans="1:13" s="1" customFormat="1" ht="14.25" customHeight="1" x14ac:dyDescent="0.2">
      <c r="A35" s="812" t="s">
        <v>646</v>
      </c>
      <c r="B35" s="812"/>
      <c r="C35" s="812"/>
      <c r="D35" s="812"/>
      <c r="E35" s="812"/>
    </row>
    <row r="36" spans="1:13" s="1" customFormat="1" x14ac:dyDescent="0.2">
      <c r="A36" s="812"/>
      <c r="B36" s="812"/>
      <c r="C36" s="812"/>
      <c r="D36" s="812"/>
      <c r="E36" s="812"/>
    </row>
    <row r="37" spans="1:13" s="1" customFormat="1" x14ac:dyDescent="0.2">
      <c r="A37" s="812"/>
      <c r="B37" s="812"/>
      <c r="C37" s="812"/>
      <c r="D37" s="812"/>
      <c r="E37" s="812"/>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1" t="s">
        <v>640</v>
      </c>
      <c r="B1" s="771"/>
      <c r="C1" s="771"/>
      <c r="D1" s="3"/>
      <c r="E1" s="3"/>
    </row>
    <row r="2" spans="1:36" x14ac:dyDescent="0.2">
      <c r="A2" s="772"/>
      <c r="B2" s="771"/>
      <c r="C2" s="771"/>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143.63026647741935</v>
      </c>
      <c r="C4" s="711">
        <v>24.927566909304186</v>
      </c>
      <c r="D4" s="711">
        <v>38.042314064889368</v>
      </c>
      <c r="E4" s="711">
        <v>80.660385503225797</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159.66129032258064</v>
      </c>
      <c r="C5" s="92">
        <v>30.902185223725283</v>
      </c>
      <c r="D5" s="92">
        <v>52.829072840790829</v>
      </c>
      <c r="E5" s="92">
        <v>75.930032258064529</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154.89354838709679</v>
      </c>
      <c r="C6" s="92">
        <v>25.815591397849467</v>
      </c>
      <c r="D6" s="92">
        <v>51.912892473118283</v>
      </c>
      <c r="E6" s="92">
        <v>77.165064516129036</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170.85838709677418</v>
      </c>
      <c r="C7" s="92">
        <v>29.653108504398826</v>
      </c>
      <c r="D7" s="92">
        <v>60.016052785923733</v>
      </c>
      <c r="E7" s="92">
        <v>81.189225806451617</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126.8447199232061</v>
      </c>
      <c r="C8" s="92">
        <v>21.140786653867686</v>
      </c>
      <c r="D8" s="92">
        <v>33.030033635824857</v>
      </c>
      <c r="E8" s="92">
        <v>72.673899633513557</v>
      </c>
      <c r="G8" s="609"/>
    </row>
    <row r="9" spans="1:36" x14ac:dyDescent="0.2">
      <c r="A9" s="202" t="s">
        <v>269</v>
      </c>
      <c r="B9" s="203">
        <v>146.78003225806452</v>
      </c>
      <c r="C9" s="92">
        <v>23.435467335321228</v>
      </c>
      <c r="D9" s="92">
        <v>41.069693955001362</v>
      </c>
      <c r="E9" s="92">
        <v>82.274870967741933</v>
      </c>
      <c r="G9" s="609"/>
    </row>
    <row r="10" spans="1:36" x14ac:dyDescent="0.2">
      <c r="A10" s="202" t="s">
        <v>270</v>
      </c>
      <c r="B10" s="203">
        <v>154.08709677419353</v>
      </c>
      <c r="C10" s="92">
        <v>30.817419354838705</v>
      </c>
      <c r="D10" s="92">
        <v>40.612999999999971</v>
      </c>
      <c r="E10" s="92">
        <v>82.65667741935485</v>
      </c>
      <c r="G10" s="609"/>
    </row>
    <row r="11" spans="1:36" x14ac:dyDescent="0.2">
      <c r="A11" s="202" t="s">
        <v>271</v>
      </c>
      <c r="B11" s="203">
        <v>167.24576785328341</v>
      </c>
      <c r="C11" s="92">
        <v>33.449153570656684</v>
      </c>
      <c r="D11" s="92">
        <v>47.660648435451144</v>
      </c>
      <c r="E11" s="92">
        <v>86.135965847175584</v>
      </c>
      <c r="G11" s="609"/>
    </row>
    <row r="12" spans="1:36" x14ac:dyDescent="0.2">
      <c r="A12" s="202" t="s">
        <v>272</v>
      </c>
      <c r="B12" s="203">
        <v>146.7967741935484</v>
      </c>
      <c r="C12" s="92">
        <v>24.466129032258067</v>
      </c>
      <c r="D12" s="92">
        <v>40.765258064516161</v>
      </c>
      <c r="E12" s="92">
        <v>81.565387096774174</v>
      </c>
      <c r="G12" s="609"/>
    </row>
    <row r="13" spans="1:36" x14ac:dyDescent="0.2">
      <c r="A13" s="202" t="s">
        <v>273</v>
      </c>
      <c r="B13" s="203">
        <v>156.95448387096775</v>
      </c>
      <c r="C13" s="92">
        <v>28.303267583289269</v>
      </c>
      <c r="D13" s="92">
        <v>57.164377578001066</v>
      </c>
      <c r="E13" s="92">
        <v>71.486838709677414</v>
      </c>
      <c r="G13" s="609"/>
    </row>
    <row r="14" spans="1:36" x14ac:dyDescent="0.2">
      <c r="A14" s="202" t="s">
        <v>205</v>
      </c>
      <c r="B14" s="203">
        <v>150.93870967741935</v>
      </c>
      <c r="C14" s="92">
        <v>25.156451612903226</v>
      </c>
      <c r="D14" s="92">
        <v>37.199806451612915</v>
      </c>
      <c r="E14" s="92">
        <v>88.582451612903213</v>
      </c>
      <c r="G14" s="609"/>
    </row>
    <row r="15" spans="1:36" x14ac:dyDescent="0.2">
      <c r="A15" s="202" t="s">
        <v>274</v>
      </c>
      <c r="B15" s="203">
        <v>171.94838709677418</v>
      </c>
      <c r="C15" s="92">
        <v>33.280332986472423</v>
      </c>
      <c r="D15" s="92">
        <v>51.052021852237239</v>
      </c>
      <c r="E15" s="92">
        <v>87.616032258064521</v>
      </c>
      <c r="G15" s="609"/>
    </row>
    <row r="16" spans="1:36" x14ac:dyDescent="0.2">
      <c r="A16" s="202" t="s">
        <v>234</v>
      </c>
      <c r="B16" s="204">
        <v>164.57990322580648</v>
      </c>
      <c r="C16" s="195">
        <v>27.429983870967749</v>
      </c>
      <c r="D16" s="195">
        <v>60.890016129032276</v>
      </c>
      <c r="E16" s="195">
        <v>76.259903225806454</v>
      </c>
      <c r="G16" s="609"/>
    </row>
    <row r="17" spans="1:11" x14ac:dyDescent="0.2">
      <c r="A17" s="202" t="s">
        <v>235</v>
      </c>
      <c r="B17" s="203">
        <v>157.10967741935482</v>
      </c>
      <c r="C17" s="92">
        <v>30.40832466181061</v>
      </c>
      <c r="D17" s="92">
        <v>42.43306243496356</v>
      </c>
      <c r="E17" s="92">
        <v>84.268290322580654</v>
      </c>
      <c r="G17" s="609"/>
    </row>
    <row r="18" spans="1:11" x14ac:dyDescent="0.2">
      <c r="A18" s="202" t="s">
        <v>275</v>
      </c>
      <c r="B18" s="203">
        <v>153.3459822864699</v>
      </c>
      <c r="C18" s="92">
        <v>32.601114344367616</v>
      </c>
      <c r="D18" s="92">
        <v>35.515336667277325</v>
      </c>
      <c r="E18" s="92">
        <v>85.229531274824964</v>
      </c>
      <c r="G18" s="609"/>
    </row>
    <row r="19" spans="1:11" x14ac:dyDescent="0.2">
      <c r="A19" s="3" t="s">
        <v>276</v>
      </c>
      <c r="B19" s="203">
        <v>170.72483870967744</v>
      </c>
      <c r="C19" s="92">
        <v>31.924156831890908</v>
      </c>
      <c r="D19" s="92">
        <v>61.568036716496209</v>
      </c>
      <c r="E19" s="92">
        <v>77.232645161290321</v>
      </c>
      <c r="G19" s="609"/>
    </row>
    <row r="20" spans="1:11" x14ac:dyDescent="0.2">
      <c r="A20" s="3" t="s">
        <v>206</v>
      </c>
      <c r="B20" s="203">
        <v>165.4426451612903</v>
      </c>
      <c r="C20" s="92">
        <v>29.83391961924907</v>
      </c>
      <c r="D20" s="92">
        <v>61.739854574299301</v>
      </c>
      <c r="E20" s="92">
        <v>73.868870967741927</v>
      </c>
      <c r="G20" s="609"/>
    </row>
    <row r="21" spans="1:11" x14ac:dyDescent="0.2">
      <c r="A21" s="3" t="s">
        <v>277</v>
      </c>
      <c r="B21" s="203">
        <v>153.1423870967742</v>
      </c>
      <c r="C21" s="92">
        <v>26.578430818448414</v>
      </c>
      <c r="D21" s="92">
        <v>49.02005305251933</v>
      </c>
      <c r="E21" s="92">
        <v>77.54390322580646</v>
      </c>
      <c r="G21" s="609"/>
    </row>
    <row r="22" spans="1:11" x14ac:dyDescent="0.2">
      <c r="A22" s="194" t="s">
        <v>278</v>
      </c>
      <c r="B22" s="203">
        <v>142.80648387096772</v>
      </c>
      <c r="C22" s="92">
        <v>24.784596374300182</v>
      </c>
      <c r="D22" s="92">
        <v>41.000048786990135</v>
      </c>
      <c r="E22" s="92">
        <v>77.021838709677411</v>
      </c>
      <c r="G22" s="609"/>
    </row>
    <row r="23" spans="1:11" x14ac:dyDescent="0.2">
      <c r="A23" s="194" t="s">
        <v>279</v>
      </c>
      <c r="B23" s="205">
        <v>145.57419354838709</v>
      </c>
      <c r="C23" s="206">
        <v>21.151805900193001</v>
      </c>
      <c r="D23" s="206">
        <v>44.085968293355378</v>
      </c>
      <c r="E23" s="206">
        <v>80.336419354838711</v>
      </c>
      <c r="G23" s="609"/>
    </row>
    <row r="24" spans="1:11" x14ac:dyDescent="0.2">
      <c r="A24" s="194" t="s">
        <v>280</v>
      </c>
      <c r="B24" s="205">
        <v>121</v>
      </c>
      <c r="C24" s="206">
        <v>18.457627118644066</v>
      </c>
      <c r="D24" s="206">
        <v>47.240372881355938</v>
      </c>
      <c r="E24" s="206">
        <v>55.302</v>
      </c>
      <c r="G24" s="609"/>
    </row>
    <row r="25" spans="1:11" x14ac:dyDescent="0.2">
      <c r="A25" s="194" t="s">
        <v>540</v>
      </c>
      <c r="B25" s="205">
        <v>173.31612903225806</v>
      </c>
      <c r="C25" s="206">
        <v>30.079658757664621</v>
      </c>
      <c r="D25" s="206">
        <v>52.424986403625695</v>
      </c>
      <c r="E25" s="206">
        <v>90.811483870967749</v>
      </c>
      <c r="G25" s="609"/>
    </row>
    <row r="26" spans="1:11" x14ac:dyDescent="0.2">
      <c r="A26" s="3" t="s">
        <v>281</v>
      </c>
      <c r="B26" s="205">
        <v>145.22344557498781</v>
      </c>
      <c r="C26" s="206">
        <v>27.155603644103412</v>
      </c>
      <c r="D26" s="206">
        <v>38.903650758131079</v>
      </c>
      <c r="E26" s="206">
        <v>79.16419117275332</v>
      </c>
      <c r="G26" s="609"/>
    </row>
    <row r="27" spans="1:11" x14ac:dyDescent="0.2">
      <c r="A27" s="194" t="s">
        <v>236</v>
      </c>
      <c r="B27" s="205">
        <v>160.00645161290322</v>
      </c>
      <c r="C27" s="206">
        <v>29.919905586152638</v>
      </c>
      <c r="D27" s="206">
        <v>50.399804091266716</v>
      </c>
      <c r="E27" s="206">
        <v>79.686741935483866</v>
      </c>
      <c r="G27" s="609"/>
    </row>
    <row r="28" spans="1:11" x14ac:dyDescent="0.2">
      <c r="A28" s="194" t="s">
        <v>542</v>
      </c>
      <c r="B28" s="203">
        <v>139.58254024727455</v>
      </c>
      <c r="C28" s="92">
        <v>24.22506896853525</v>
      </c>
      <c r="D28" s="92">
        <v>39.57291340408419</v>
      </c>
      <c r="E28" s="92">
        <v>75.784557874655107</v>
      </c>
      <c r="G28" s="609"/>
    </row>
    <row r="29" spans="1:11" x14ac:dyDescent="0.2">
      <c r="A29" s="3" t="s">
        <v>282</v>
      </c>
      <c r="B29" s="205">
        <v>145.30955470381218</v>
      </c>
      <c r="C29" s="206">
        <v>23.200685204810348</v>
      </c>
      <c r="D29" s="206">
        <v>43.895559726970298</v>
      </c>
      <c r="E29" s="206">
        <v>78.213309772031536</v>
      </c>
      <c r="G29" s="609"/>
    </row>
    <row r="30" spans="1:11" x14ac:dyDescent="0.2">
      <c r="A30" s="3" t="s">
        <v>237</v>
      </c>
      <c r="B30" s="203">
        <v>154.38296190340881</v>
      </c>
      <c r="C30" s="92">
        <v>30.876592380681764</v>
      </c>
      <c r="D30" s="92">
        <v>36.418741215584625</v>
      </c>
      <c r="E30" s="92">
        <v>87.087628307142424</v>
      </c>
      <c r="G30" s="609"/>
    </row>
    <row r="31" spans="1:11" x14ac:dyDescent="0.2">
      <c r="A31" s="641" t="s">
        <v>283</v>
      </c>
      <c r="B31" s="642">
        <v>156.56715753213854</v>
      </c>
      <c r="C31" s="642">
        <v>27.920984270795255</v>
      </c>
      <c r="D31" s="642">
        <v>50.29296698128087</v>
      </c>
      <c r="E31" s="642">
        <v>78.353206280062409</v>
      </c>
      <c r="G31" s="609"/>
    </row>
    <row r="32" spans="1:11" x14ac:dyDescent="0.2">
      <c r="A32" s="640" t="s">
        <v>284</v>
      </c>
      <c r="B32" s="639">
        <v>159.10127396613731</v>
      </c>
      <c r="C32" s="639">
        <v>27.937816450772672</v>
      </c>
      <c r="D32" s="639">
        <v>53.23745466846789</v>
      </c>
      <c r="E32" s="639">
        <v>77.92600284689675</v>
      </c>
      <c r="G32" s="609"/>
      <c r="H32" s="610"/>
      <c r="I32" s="610"/>
      <c r="J32" s="610"/>
      <c r="K32" s="610"/>
    </row>
    <row r="33" spans="1:11" x14ac:dyDescent="0.2">
      <c r="A33" s="638" t="s">
        <v>285</v>
      </c>
      <c r="B33" s="643">
        <v>15.471007488717959</v>
      </c>
      <c r="C33" s="643">
        <v>3.010249541468486</v>
      </c>
      <c r="D33" s="643">
        <v>15.195140603578523</v>
      </c>
      <c r="E33" s="643">
        <v>-2.7343826563290463</v>
      </c>
      <c r="G33" s="609"/>
      <c r="H33" s="610"/>
      <c r="I33" s="610"/>
      <c r="J33" s="610"/>
      <c r="K33" s="610"/>
    </row>
    <row r="34" spans="1:11" x14ac:dyDescent="0.2">
      <c r="A34" s="80"/>
      <c r="B34" s="3"/>
      <c r="C34" s="3"/>
      <c r="D34" s="3"/>
      <c r="E34" s="55" t="s">
        <v>565</v>
      </c>
    </row>
    <row r="35" spans="1:11" s="1" customFormat="1" x14ac:dyDescent="0.2">
      <c r="A35" s="812" t="s">
        <v>646</v>
      </c>
      <c r="B35" s="812"/>
      <c r="C35" s="812"/>
      <c r="D35" s="812"/>
      <c r="E35" s="812"/>
    </row>
    <row r="36" spans="1:11" s="1" customFormat="1" x14ac:dyDescent="0.2">
      <c r="A36" s="812"/>
      <c r="B36" s="812"/>
      <c r="C36" s="812"/>
      <c r="D36" s="812"/>
      <c r="E36" s="812"/>
    </row>
    <row r="37" spans="1:11" s="1" customFormat="1" x14ac:dyDescent="0.2">
      <c r="A37" s="812"/>
      <c r="B37" s="812"/>
      <c r="C37" s="812"/>
      <c r="D37" s="812"/>
      <c r="E37" s="812"/>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1" t="s">
        <v>35</v>
      </c>
      <c r="B1" s="771"/>
      <c r="C1" s="771"/>
    </row>
    <row r="2" spans="1:3" x14ac:dyDescent="0.2">
      <c r="A2" s="771"/>
      <c r="B2" s="771"/>
      <c r="C2" s="771"/>
    </row>
    <row r="3" spans="1:3" x14ac:dyDescent="0.2">
      <c r="A3" s="54"/>
      <c r="B3" s="3"/>
      <c r="C3" s="55" t="s">
        <v>256</v>
      </c>
    </row>
    <row r="4" spans="1:3" x14ac:dyDescent="0.2">
      <c r="A4" s="57"/>
      <c r="B4" s="201" t="s">
        <v>261</v>
      </c>
      <c r="C4" s="201" t="s">
        <v>264</v>
      </c>
    </row>
    <row r="5" spans="1:3" x14ac:dyDescent="0.2">
      <c r="A5" s="666" t="s">
        <v>265</v>
      </c>
      <c r="B5" s="667">
        <v>93.35477419354838</v>
      </c>
      <c r="C5" s="668">
        <v>67.482064516129043</v>
      </c>
    </row>
    <row r="6" spans="1:3" x14ac:dyDescent="0.2">
      <c r="A6" s="202" t="s">
        <v>266</v>
      </c>
      <c r="B6" s="461">
        <v>102.46709677419355</v>
      </c>
      <c r="C6" s="462">
        <v>67.908774193548382</v>
      </c>
    </row>
    <row r="7" spans="1:3" x14ac:dyDescent="0.2">
      <c r="A7" s="202" t="s">
        <v>267</v>
      </c>
      <c r="B7" s="461">
        <v>110.50838709677419</v>
      </c>
      <c r="C7" s="462">
        <v>69.312258064516129</v>
      </c>
    </row>
    <row r="8" spans="1:3" x14ac:dyDescent="0.2">
      <c r="A8" s="202" t="s">
        <v>233</v>
      </c>
      <c r="B8" s="461">
        <v>83.600322580645155</v>
      </c>
      <c r="C8" s="462">
        <v>67.365193548387111</v>
      </c>
    </row>
    <row r="9" spans="1:3" x14ac:dyDescent="0.2">
      <c r="A9" s="202" t="s">
        <v>268</v>
      </c>
      <c r="B9" s="461">
        <v>0</v>
      </c>
      <c r="C9" s="462">
        <v>0</v>
      </c>
    </row>
    <row r="10" spans="1:3" x14ac:dyDescent="0.2">
      <c r="A10" s="202" t="s">
        <v>269</v>
      </c>
      <c r="B10" s="461">
        <v>101.13587096774194</v>
      </c>
      <c r="C10" s="462">
        <v>76.518129032258059</v>
      </c>
    </row>
    <row r="11" spans="1:3" x14ac:dyDescent="0.2">
      <c r="A11" s="202" t="s">
        <v>270</v>
      </c>
      <c r="B11" s="461">
        <v>89.129032258064512</v>
      </c>
      <c r="C11" s="462">
        <v>65.689225806451617</v>
      </c>
    </row>
    <row r="12" spans="1:3" x14ac:dyDescent="0.2">
      <c r="A12" s="202" t="s">
        <v>271</v>
      </c>
      <c r="B12" s="461">
        <v>174.3194398121523</v>
      </c>
      <c r="C12" s="462">
        <v>99.259975660023002</v>
      </c>
    </row>
    <row r="13" spans="1:3" x14ac:dyDescent="0.2">
      <c r="A13" s="202" t="s">
        <v>272</v>
      </c>
      <c r="B13" s="461">
        <v>0</v>
      </c>
      <c r="C13" s="462">
        <v>0</v>
      </c>
    </row>
    <row r="14" spans="1:3" x14ac:dyDescent="0.2">
      <c r="A14" s="202" t="s">
        <v>273</v>
      </c>
      <c r="B14" s="461">
        <v>118.45503225806453</v>
      </c>
      <c r="C14" s="462">
        <v>66.286225806451625</v>
      </c>
    </row>
    <row r="15" spans="1:3" x14ac:dyDescent="0.2">
      <c r="A15" s="202" t="s">
        <v>205</v>
      </c>
      <c r="B15" s="461">
        <v>109.1258064516129</v>
      </c>
      <c r="C15" s="462">
        <v>85.138322580645152</v>
      </c>
    </row>
    <row r="16" spans="1:3" x14ac:dyDescent="0.2">
      <c r="A16" s="202" t="s">
        <v>274</v>
      </c>
      <c r="B16" s="461">
        <v>136.36451612903227</v>
      </c>
      <c r="C16" s="462">
        <v>82.391419354838703</v>
      </c>
    </row>
    <row r="17" spans="1:3" x14ac:dyDescent="0.2">
      <c r="A17" s="202" t="s">
        <v>234</v>
      </c>
      <c r="B17" s="461">
        <v>115.36445161290324</v>
      </c>
      <c r="C17" s="462">
        <v>80.516935483870967</v>
      </c>
    </row>
    <row r="18" spans="1:3" x14ac:dyDescent="0.2">
      <c r="A18" s="202" t="s">
        <v>235</v>
      </c>
      <c r="B18" s="461">
        <v>119.77741935483871</v>
      </c>
      <c r="C18" s="462">
        <v>67.357580645161278</v>
      </c>
    </row>
    <row r="19" spans="1:3" x14ac:dyDescent="0.2">
      <c r="A19" s="202" t="s">
        <v>275</v>
      </c>
      <c r="B19" s="461">
        <v>153.57394208255386</v>
      </c>
      <c r="C19" s="462">
        <v>85.356099869812084</v>
      </c>
    </row>
    <row r="20" spans="1:3" x14ac:dyDescent="0.2">
      <c r="A20" s="202" t="s">
        <v>276</v>
      </c>
      <c r="B20" s="461">
        <v>98.559838709677436</v>
      </c>
      <c r="C20" s="462">
        <v>64.91974193548387</v>
      </c>
    </row>
    <row r="21" spans="1:3" x14ac:dyDescent="0.2">
      <c r="A21" s="202" t="s">
        <v>206</v>
      </c>
      <c r="B21" s="461">
        <v>143.03677419354838</v>
      </c>
      <c r="C21" s="462">
        <v>76.922419354838695</v>
      </c>
    </row>
    <row r="22" spans="1:3" x14ac:dyDescent="0.2">
      <c r="A22" s="202" t="s">
        <v>277</v>
      </c>
      <c r="B22" s="461">
        <v>109.9343870967742</v>
      </c>
      <c r="C22" s="462">
        <v>77.543870967741924</v>
      </c>
    </row>
    <row r="23" spans="1:3" x14ac:dyDescent="0.2">
      <c r="A23" s="202" t="s">
        <v>278</v>
      </c>
      <c r="B23" s="461">
        <v>91.054709677419353</v>
      </c>
      <c r="C23" s="462">
        <v>73.137806451612903</v>
      </c>
    </row>
    <row r="24" spans="1:3" x14ac:dyDescent="0.2">
      <c r="A24" s="202" t="s">
        <v>279</v>
      </c>
      <c r="B24" s="461">
        <v>90.454838709677418</v>
      </c>
      <c r="C24" s="462">
        <v>68.973645161290321</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102.90826487787652</v>
      </c>
      <c r="C27" s="462">
        <v>78.235094641294708</v>
      </c>
    </row>
    <row r="28" spans="1:3" x14ac:dyDescent="0.2">
      <c r="A28" s="202" t="s">
        <v>236</v>
      </c>
      <c r="B28" s="461">
        <v>160.03548387096774</v>
      </c>
      <c r="C28" s="462">
        <v>77.063935483870964</v>
      </c>
    </row>
    <row r="29" spans="1:3" x14ac:dyDescent="0.2">
      <c r="A29" s="202" t="s">
        <v>542</v>
      </c>
      <c r="B29" s="461">
        <v>90.335661894920079</v>
      </c>
      <c r="C29" s="462">
        <v>65.620195464497755</v>
      </c>
    </row>
    <row r="30" spans="1:3" x14ac:dyDescent="0.2">
      <c r="A30" s="202" t="s">
        <v>282</v>
      </c>
      <c r="B30" s="461">
        <v>90.676682998671282</v>
      </c>
      <c r="C30" s="462">
        <v>74.143883384631962</v>
      </c>
    </row>
    <row r="31" spans="1:3" x14ac:dyDescent="0.2">
      <c r="A31" s="202" t="s">
        <v>237</v>
      </c>
      <c r="B31" s="461">
        <v>121.66365168781371</v>
      </c>
      <c r="C31" s="462">
        <v>60.912180134666372</v>
      </c>
    </row>
    <row r="32" spans="1:3" x14ac:dyDescent="0.2">
      <c r="A32" s="641" t="s">
        <v>283</v>
      </c>
      <c r="B32" s="645">
        <v>105.97179466865805</v>
      </c>
      <c r="C32" s="645">
        <v>72.698115867006862</v>
      </c>
    </row>
    <row r="33" spans="1:5" x14ac:dyDescent="0.2">
      <c r="A33" s="640" t="s">
        <v>284</v>
      </c>
      <c r="B33" s="644">
        <v>104.72045723405111</v>
      </c>
      <c r="C33" s="644">
        <v>72.143278388874464</v>
      </c>
    </row>
    <row r="34" spans="1:5" x14ac:dyDescent="0.2">
      <c r="A34" s="638" t="s">
        <v>285</v>
      </c>
      <c r="B34" s="654">
        <v>11.365683040502731</v>
      </c>
      <c r="C34" s="654">
        <v>4.6612138727454209</v>
      </c>
    </row>
    <row r="35" spans="1:5" x14ac:dyDescent="0.2">
      <c r="A35" s="80"/>
      <c r="B35" s="3"/>
      <c r="C35" s="55" t="s">
        <v>510</v>
      </c>
    </row>
    <row r="36" spans="1:5" x14ac:dyDescent="0.2">
      <c r="A36" s="80" t="s">
        <v>480</v>
      </c>
      <c r="B36" s="80"/>
      <c r="C36" s="80"/>
    </row>
    <row r="37" spans="1:5" s="1" customFormat="1" x14ac:dyDescent="0.2">
      <c r="A37" s="812"/>
      <c r="B37" s="812"/>
      <c r="C37" s="812"/>
      <c r="D37" s="812"/>
      <c r="E37" s="812"/>
    </row>
    <row r="38" spans="1:5" s="1" customFormat="1" x14ac:dyDescent="0.2">
      <c r="A38" s="812"/>
      <c r="B38" s="812"/>
      <c r="C38" s="812"/>
      <c r="D38" s="812"/>
      <c r="E38" s="812"/>
    </row>
    <row r="39" spans="1:5" s="1" customFormat="1" x14ac:dyDescent="0.2">
      <c r="A39" s="812"/>
      <c r="B39" s="812"/>
      <c r="C39" s="812"/>
      <c r="D39" s="812"/>
      <c r="E39" s="812"/>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t="s">
        <v>505</v>
      </c>
      <c r="J3" s="145" t="s">
        <v>505</v>
      </c>
      <c r="K3" s="145" t="s">
        <v>505</v>
      </c>
      <c r="L3" s="145" t="s">
        <v>505</v>
      </c>
      <c r="M3" s="145" t="s">
        <v>505</v>
      </c>
    </row>
    <row r="4" spans="1:13" x14ac:dyDescent="0.2">
      <c r="A4" s="439"/>
      <c r="B4" s="536">
        <v>45292</v>
      </c>
      <c r="C4" s="536">
        <v>45323</v>
      </c>
      <c r="D4" s="536">
        <v>45352</v>
      </c>
      <c r="E4" s="536">
        <v>45383</v>
      </c>
      <c r="F4" s="536">
        <v>45413</v>
      </c>
      <c r="G4" s="536">
        <v>45444</v>
      </c>
      <c r="H4" s="536">
        <v>45474</v>
      </c>
      <c r="I4" s="536">
        <v>45505</v>
      </c>
      <c r="J4" s="536">
        <v>45536</v>
      </c>
      <c r="K4" s="536">
        <v>45566</v>
      </c>
      <c r="L4" s="536">
        <v>45597</v>
      </c>
      <c r="M4" s="536">
        <v>45627</v>
      </c>
    </row>
    <row r="5" spans="1:13" x14ac:dyDescent="0.2">
      <c r="A5" s="537" t="s">
        <v>287</v>
      </c>
      <c r="B5" s="538">
        <v>80.12409090909091</v>
      </c>
      <c r="C5" s="538">
        <v>83.478095238095221</v>
      </c>
      <c r="D5" s="538">
        <v>85.408500000000004</v>
      </c>
      <c r="E5" s="538">
        <v>89.938095238095229</v>
      </c>
      <c r="F5" s="538">
        <v>81.746190476190492</v>
      </c>
      <c r="G5" s="538">
        <v>82.246000000000009</v>
      </c>
      <c r="H5" s="538">
        <v>85.153043478260869</v>
      </c>
      <c r="I5" s="538">
        <v>80.355238095238079</v>
      </c>
      <c r="J5" s="538">
        <v>74.016666666666666</v>
      </c>
      <c r="K5" s="538">
        <v>75.632608695652166</v>
      </c>
      <c r="L5" s="538">
        <v>74.345238095238102</v>
      </c>
      <c r="M5" s="538">
        <v>73.814999999999998</v>
      </c>
    </row>
    <row r="6" spans="1:13" x14ac:dyDescent="0.2">
      <c r="A6" s="539" t="s">
        <v>288</v>
      </c>
      <c r="B6" s="538">
        <v>74.152380952380966</v>
      </c>
      <c r="C6" s="538">
        <v>77.248999999999995</v>
      </c>
      <c r="D6" s="538">
        <v>81.278000000000006</v>
      </c>
      <c r="E6" s="538">
        <v>85.347272727272724</v>
      </c>
      <c r="F6" s="538">
        <v>80.024545454545489</v>
      </c>
      <c r="G6" s="538">
        <v>79.767368421052609</v>
      </c>
      <c r="H6" s="538">
        <v>81.800454545454542</v>
      </c>
      <c r="I6" s="538">
        <v>76.683181818181822</v>
      </c>
      <c r="J6" s="538">
        <v>70.236000000000004</v>
      </c>
      <c r="K6" s="538">
        <v>72.164347826086953</v>
      </c>
      <c r="L6" s="538">
        <v>69.987000000000009</v>
      </c>
      <c r="M6" s="538">
        <v>70.052857142857135</v>
      </c>
    </row>
    <row r="7" spans="1:13" x14ac:dyDescent="0.2">
      <c r="A7" s="540" t="s">
        <v>289</v>
      </c>
      <c r="B7" s="541">
        <v>1.0905136363636365</v>
      </c>
      <c r="C7" s="541">
        <v>1.0794714285714286</v>
      </c>
      <c r="D7" s="541">
        <v>1.0872199999999999</v>
      </c>
      <c r="E7" s="541">
        <v>1.0727761904761905</v>
      </c>
      <c r="F7" s="541">
        <v>1.0812227272727271</v>
      </c>
      <c r="G7" s="541">
        <v>1.0759000000000001</v>
      </c>
      <c r="H7" s="541">
        <v>1.0844086956521737</v>
      </c>
      <c r="I7" s="541">
        <v>1.1012181818181814</v>
      </c>
      <c r="J7" s="541">
        <v>1.1105999999999998</v>
      </c>
      <c r="K7" s="541">
        <v>1.0904347826086958</v>
      </c>
      <c r="L7" s="541">
        <v>1.0630142857142857</v>
      </c>
      <c r="M7" s="541">
        <v>1.0478749999999999</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t="s">
        <v>505</v>
      </c>
      <c r="J3" s="145" t="s">
        <v>505</v>
      </c>
      <c r="K3" s="145" t="s">
        <v>505</v>
      </c>
      <c r="L3" s="145" t="s">
        <v>505</v>
      </c>
      <c r="M3" s="145" t="s">
        <v>505</v>
      </c>
    </row>
    <row r="4" spans="1:13" x14ac:dyDescent="0.2">
      <c r="A4" s="439"/>
      <c r="B4" s="536">
        <v>45292</v>
      </c>
      <c r="C4" s="536">
        <v>45323</v>
      </c>
      <c r="D4" s="536">
        <v>45352</v>
      </c>
      <c r="E4" s="536">
        <v>45383</v>
      </c>
      <c r="F4" s="536">
        <v>45413</v>
      </c>
      <c r="G4" s="536">
        <v>45444</v>
      </c>
      <c r="H4" s="536">
        <v>45474</v>
      </c>
      <c r="I4" s="536">
        <v>45505</v>
      </c>
      <c r="J4" s="536">
        <v>45536</v>
      </c>
      <c r="K4" s="536">
        <v>45566</v>
      </c>
      <c r="L4" s="536">
        <v>45597</v>
      </c>
      <c r="M4" s="536">
        <v>45627</v>
      </c>
    </row>
    <row r="5" spans="1:13" x14ac:dyDescent="0.2">
      <c r="A5" s="484" t="s">
        <v>291</v>
      </c>
      <c r="B5" s="395"/>
      <c r="C5" s="395"/>
      <c r="D5" s="395"/>
      <c r="E5" s="395"/>
      <c r="F5" s="395"/>
      <c r="G5" s="395"/>
      <c r="H5" s="395"/>
      <c r="I5" s="395"/>
      <c r="J5" s="395"/>
      <c r="K5" s="395"/>
      <c r="L5" s="395"/>
      <c r="M5" s="395"/>
    </row>
    <row r="6" spans="1:13" x14ac:dyDescent="0.2">
      <c r="A6" s="544" t="s">
        <v>292</v>
      </c>
      <c r="B6" s="394">
        <v>81.853478260869565</v>
      </c>
      <c r="C6" s="394">
        <v>82.4647619047619</v>
      </c>
      <c r="D6" s="394">
        <v>85.329047619047628</v>
      </c>
      <c r="E6" s="394">
        <v>89.192727272727282</v>
      </c>
      <c r="F6" s="394">
        <v>83.605652173913043</v>
      </c>
      <c r="G6" s="394">
        <v>84.632500000000022</v>
      </c>
      <c r="H6" s="394">
        <v>87.233913043478282</v>
      </c>
      <c r="I6" s="394">
        <v>82.981818181818184</v>
      </c>
      <c r="J6" s="394">
        <v>75.045238095238091</v>
      </c>
      <c r="K6" s="394">
        <v>75.723478260869584</v>
      </c>
      <c r="L6" s="394">
        <v>73.05523809523811</v>
      </c>
      <c r="M6" s="394">
        <v>72.872727272727289</v>
      </c>
    </row>
    <row r="7" spans="1:13" x14ac:dyDescent="0.2">
      <c r="A7" s="544" t="s">
        <v>293</v>
      </c>
      <c r="B7" s="394">
        <v>79.738181818181815</v>
      </c>
      <c r="C7" s="394">
        <v>82.785499999999999</v>
      </c>
      <c r="D7" s="394">
        <v>86.469500000000011</v>
      </c>
      <c r="E7" s="394">
        <v>90.96238095238094</v>
      </c>
      <c r="F7" s="394">
        <v>84.523333333333341</v>
      </c>
      <c r="G7" s="394">
        <v>84.105263157894726</v>
      </c>
      <c r="H7" s="394">
        <v>85.281304347826079</v>
      </c>
      <c r="I7" s="394">
        <v>80.162380952380943</v>
      </c>
      <c r="J7" s="394">
        <v>73.895238095238099</v>
      </c>
      <c r="K7" s="394">
        <v>76.25272727272727</v>
      </c>
      <c r="L7" s="394">
        <v>74.100476190476186</v>
      </c>
      <c r="M7" s="394">
        <v>73.957142857142841</v>
      </c>
    </row>
    <row r="8" spans="1:13" x14ac:dyDescent="0.2">
      <c r="A8" s="544" t="s">
        <v>546</v>
      </c>
      <c r="B8" s="394">
        <v>80.103478260869565</v>
      </c>
      <c r="C8" s="394">
        <v>80.855238095238093</v>
      </c>
      <c r="D8" s="394">
        <v>83.676666666666648</v>
      </c>
      <c r="E8" s="394">
        <v>87.63818181818182</v>
      </c>
      <c r="F8" s="394">
        <v>82.146956521739142</v>
      </c>
      <c r="G8" s="394">
        <v>83.182500000000005</v>
      </c>
      <c r="H8" s="394">
        <v>85.783913043478265</v>
      </c>
      <c r="I8" s="394">
        <v>81.484090909090909</v>
      </c>
      <c r="J8" s="394">
        <v>73.588095238095221</v>
      </c>
      <c r="K8" s="394">
        <v>74.377826086956517</v>
      </c>
      <c r="L8" s="394">
        <v>72.333809523809506</v>
      </c>
      <c r="M8" s="394">
        <v>71.422727272727286</v>
      </c>
    </row>
    <row r="9" spans="1:13" x14ac:dyDescent="0.2">
      <c r="A9" s="544" t="s">
        <v>547</v>
      </c>
      <c r="B9" s="394">
        <v>77.853478260869565</v>
      </c>
      <c r="C9" s="394">
        <v>79.057619047619056</v>
      </c>
      <c r="D9" s="394">
        <v>81.926666666666648</v>
      </c>
      <c r="E9" s="394">
        <v>85.88818181818182</v>
      </c>
      <c r="F9" s="394">
        <v>80.396956521739142</v>
      </c>
      <c r="G9" s="394">
        <v>81.337500000000006</v>
      </c>
      <c r="H9" s="394">
        <v>83.933913043478256</v>
      </c>
      <c r="I9" s="394">
        <v>79.681818181818159</v>
      </c>
      <c r="J9" s="394">
        <v>71.788095238095252</v>
      </c>
      <c r="K9" s="394">
        <v>72.577826086956534</v>
      </c>
      <c r="L9" s="394">
        <v>70.533809523809524</v>
      </c>
      <c r="M9" s="394">
        <v>69.622727272727289</v>
      </c>
    </row>
    <row r="10" spans="1:13" x14ac:dyDescent="0.2">
      <c r="A10" s="545" t="s">
        <v>295</v>
      </c>
      <c r="B10" s="446">
        <v>80.971363636363634</v>
      </c>
      <c r="C10" s="446">
        <v>84.329047619047628</v>
      </c>
      <c r="D10" s="446">
        <v>86.256999999999977</v>
      </c>
      <c r="E10" s="446">
        <v>90.78619047619047</v>
      </c>
      <c r="F10" s="446">
        <v>82.597619047619048</v>
      </c>
      <c r="G10" s="446">
        <v>83.095499999999987</v>
      </c>
      <c r="H10" s="446">
        <v>86.003478260869542</v>
      </c>
      <c r="I10" s="446">
        <v>81.203333333333319</v>
      </c>
      <c r="J10" s="446">
        <v>74.866190476190482</v>
      </c>
      <c r="K10" s="446">
        <v>76.481739130434789</v>
      </c>
      <c r="L10" s="446">
        <v>75.196190476190466</v>
      </c>
      <c r="M10" s="446">
        <v>74.656999999999996</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80.671363636363637</v>
      </c>
      <c r="C12" s="394">
        <v>84.029047619047603</v>
      </c>
      <c r="D12" s="394">
        <v>85.957000000000022</v>
      </c>
      <c r="E12" s="394">
        <v>90.486190476190473</v>
      </c>
      <c r="F12" s="394">
        <v>82.297619047619051</v>
      </c>
      <c r="G12" s="394">
        <v>82.795499999999976</v>
      </c>
      <c r="H12" s="394">
        <v>85.703478260869574</v>
      </c>
      <c r="I12" s="394">
        <v>80.903333333333322</v>
      </c>
      <c r="J12" s="394">
        <v>74.566190476190485</v>
      </c>
      <c r="K12" s="394">
        <v>76.181739130434792</v>
      </c>
      <c r="L12" s="394">
        <v>74.896190476190469</v>
      </c>
      <c r="M12" s="394">
        <v>74.356999999999999</v>
      </c>
    </row>
    <row r="13" spans="1:13" x14ac:dyDescent="0.2">
      <c r="A13" s="544" t="s">
        <v>297</v>
      </c>
      <c r="B13" s="394">
        <v>79.470434782608677</v>
      </c>
      <c r="C13" s="394">
        <v>83.466190476190448</v>
      </c>
      <c r="D13" s="394">
        <v>85.351904761904763</v>
      </c>
      <c r="E13" s="394">
        <v>89.360000000000014</v>
      </c>
      <c r="F13" s="394">
        <v>81.153913043478255</v>
      </c>
      <c r="G13" s="394">
        <v>80.995999999999995</v>
      </c>
      <c r="H13" s="394">
        <v>84.13130434782606</v>
      </c>
      <c r="I13" s="394">
        <v>79.818181818181799</v>
      </c>
      <c r="J13" s="394">
        <v>73.045238095238091</v>
      </c>
      <c r="K13" s="394">
        <v>74.256521739130434</v>
      </c>
      <c r="L13" s="394">
        <v>72.161904761904779</v>
      </c>
      <c r="M13" s="394">
        <v>71.840000000000018</v>
      </c>
    </row>
    <row r="14" spans="1:13" x14ac:dyDescent="0.2">
      <c r="A14" s="544" t="s">
        <v>298</v>
      </c>
      <c r="B14" s="394">
        <v>82.178181818181798</v>
      </c>
      <c r="C14" s="394">
        <v>86.079047619047628</v>
      </c>
      <c r="D14" s="394">
        <v>88.801999999999992</v>
      </c>
      <c r="E14" s="394">
        <v>93.117142857142866</v>
      </c>
      <c r="F14" s="394">
        <v>84.007142857142853</v>
      </c>
      <c r="G14" s="394">
        <v>83.635499999999993</v>
      </c>
      <c r="H14" s="394">
        <v>87.27739130434783</v>
      </c>
      <c r="I14" s="394">
        <v>82.881904761904764</v>
      </c>
      <c r="J14" s="394">
        <v>76.047142857142873</v>
      </c>
      <c r="K14" s="394">
        <v>76.694782608695647</v>
      </c>
      <c r="L14" s="394">
        <v>75.436666666666653</v>
      </c>
      <c r="M14" s="394">
        <v>74.717000000000013</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64.446363636363657</v>
      </c>
      <c r="C16" s="394">
        <v>73.21380952380953</v>
      </c>
      <c r="D16" s="394">
        <v>76.591500000000011</v>
      </c>
      <c r="E16" s="394">
        <v>81.245238095238093</v>
      </c>
      <c r="F16" s="394">
        <v>73.217142857142861</v>
      </c>
      <c r="G16" s="394">
        <v>74.822499999999977</v>
      </c>
      <c r="H16" s="394">
        <v>78.833913043478262</v>
      </c>
      <c r="I16" s="394">
        <v>74.233333333333348</v>
      </c>
      <c r="J16" s="394">
        <v>68.620952380952403</v>
      </c>
      <c r="K16" s="394">
        <v>69.061739130434759</v>
      </c>
      <c r="L16" s="394">
        <v>67.758095238095251</v>
      </c>
      <c r="M16" s="394">
        <v>67.417500000000018</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74.152380952380966</v>
      </c>
      <c r="C18" s="394">
        <v>77.248999999999995</v>
      </c>
      <c r="D18" s="394">
        <v>81.278000000000006</v>
      </c>
      <c r="E18" s="394">
        <v>85.347272727272724</v>
      </c>
      <c r="F18" s="394">
        <v>80.024545454545489</v>
      </c>
      <c r="G18" s="394">
        <v>79.767368421052609</v>
      </c>
      <c r="H18" s="394">
        <v>81.800454545454542</v>
      </c>
      <c r="I18" s="394">
        <v>76.683181818181822</v>
      </c>
      <c r="J18" s="394">
        <v>70.236000000000004</v>
      </c>
      <c r="K18" s="394">
        <v>72.164347826086953</v>
      </c>
      <c r="L18" s="394">
        <v>69.987000000000009</v>
      </c>
      <c r="M18" s="394">
        <v>70.052857142857135</v>
      </c>
    </row>
    <row r="19" spans="1:13" x14ac:dyDescent="0.2">
      <c r="A19" s="545" t="s">
        <v>302</v>
      </c>
      <c r="B19" s="446">
        <v>68.72347826086957</v>
      </c>
      <c r="C19" s="446">
        <v>70.791428571428582</v>
      </c>
      <c r="D19" s="446">
        <v>74.138095238095218</v>
      </c>
      <c r="E19" s="446">
        <v>78.702727272727259</v>
      </c>
      <c r="F19" s="446">
        <v>73.554782608695646</v>
      </c>
      <c r="G19" s="446">
        <v>74.212000000000003</v>
      </c>
      <c r="H19" s="446">
        <v>74.760000000000005</v>
      </c>
      <c r="I19" s="446">
        <v>70.445909090909083</v>
      </c>
      <c r="J19" s="446">
        <v>63.910952380952388</v>
      </c>
      <c r="K19" s="446">
        <v>66.305652173913046</v>
      </c>
      <c r="L19" s="446">
        <v>64.202380952380935</v>
      </c>
      <c r="M19" s="446">
        <v>64.433636363636367</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82.748636363636379</v>
      </c>
      <c r="C21" s="394">
        <v>86.61238095238096</v>
      </c>
      <c r="D21" s="394">
        <v>88.098499999999987</v>
      </c>
      <c r="E21" s="394">
        <v>91.625238095238089</v>
      </c>
      <c r="F21" s="394">
        <v>83.364285714285714</v>
      </c>
      <c r="G21" s="394">
        <v>83.505499999999984</v>
      </c>
      <c r="H21" s="394">
        <v>87.940434782608691</v>
      </c>
      <c r="I21" s="394">
        <v>83.339047619047619</v>
      </c>
      <c r="J21" s="394">
        <v>76.431904761904775</v>
      </c>
      <c r="K21" s="394">
        <v>76.883043478260873</v>
      </c>
      <c r="L21" s="394">
        <v>75.677142857142869</v>
      </c>
      <c r="M21" s="394">
        <v>75.322500000000005</v>
      </c>
    </row>
    <row r="22" spans="1:13" x14ac:dyDescent="0.2">
      <c r="A22" s="544" t="s">
        <v>305</v>
      </c>
      <c r="B22" s="397">
        <v>81.166818181818172</v>
      </c>
      <c r="C22" s="397">
        <v>85.502380952380946</v>
      </c>
      <c r="D22" s="397">
        <v>86.37299999999999</v>
      </c>
      <c r="E22" s="397">
        <v>90.544285714285721</v>
      </c>
      <c r="F22" s="397">
        <v>81.105238095238093</v>
      </c>
      <c r="G22" s="397">
        <v>82.039999999999992</v>
      </c>
      <c r="H22" s="397">
        <v>86.25826086956522</v>
      </c>
      <c r="I22" s="397">
        <v>82.01761904761905</v>
      </c>
      <c r="J22" s="397">
        <v>75.466666666666669</v>
      </c>
      <c r="K22" s="397">
        <v>76.095217391304345</v>
      </c>
      <c r="L22" s="397">
        <v>75.260476190476197</v>
      </c>
      <c r="M22" s="397">
        <v>74.561999999999983</v>
      </c>
    </row>
    <row r="23" spans="1:13" x14ac:dyDescent="0.2">
      <c r="A23" s="545" t="s">
        <v>306</v>
      </c>
      <c r="B23" s="446">
        <v>82.721363636363634</v>
      </c>
      <c r="C23" s="446">
        <v>85.921904761904756</v>
      </c>
      <c r="D23" s="446">
        <v>86.356999999999985</v>
      </c>
      <c r="E23" s="446">
        <v>90.782857142857139</v>
      </c>
      <c r="F23" s="446">
        <v>82.89761904761906</v>
      </c>
      <c r="G23" s="446">
        <v>83.482999999999976</v>
      </c>
      <c r="H23" s="446">
        <v>86.631739130434795</v>
      </c>
      <c r="I23" s="446">
        <v>81.950952380952359</v>
      </c>
      <c r="J23" s="446">
        <v>75.926190476190484</v>
      </c>
      <c r="K23" s="446">
        <v>76.514347826086961</v>
      </c>
      <c r="L23" s="446">
        <v>75.264761904761912</v>
      </c>
      <c r="M23" s="446">
        <v>75.527500000000003</v>
      </c>
    </row>
    <row r="24" spans="1:13" s="612" customFormat="1" x14ac:dyDescent="0.2">
      <c r="A24" s="546" t="s">
        <v>307</v>
      </c>
      <c r="B24" s="547">
        <v>79.973043478260863</v>
      </c>
      <c r="C24" s="547">
        <v>81.22904761904762</v>
      </c>
      <c r="D24" s="547">
        <v>84.211428571428584</v>
      </c>
      <c r="E24" s="547">
        <v>89.119090909090914</v>
      </c>
      <c r="F24" s="547">
        <v>83.595217391304345</v>
      </c>
      <c r="G24" s="547">
        <v>83.253</v>
      </c>
      <c r="H24" s="547">
        <v>84.426086956521758</v>
      </c>
      <c r="I24" s="547">
        <v>78.3690909090909</v>
      </c>
      <c r="J24" s="547">
        <v>73.59476190476191</v>
      </c>
      <c r="K24" s="547">
        <v>74.499565217391321</v>
      </c>
      <c r="L24" s="547">
        <v>72.97571428571429</v>
      </c>
      <c r="M24" s="547">
        <v>73.068095238095268</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t="s">
        <v>505</v>
      </c>
      <c r="K3" s="145" t="s">
        <v>505</v>
      </c>
      <c r="L3" s="145" t="s">
        <v>505</v>
      </c>
      <c r="M3" s="145" t="s">
        <v>505</v>
      </c>
      <c r="N3" s="145" t="s">
        <v>505</v>
      </c>
    </row>
    <row r="4" spans="1:14" ht="14.1" customHeight="1" x14ac:dyDescent="0.2">
      <c r="C4" s="536">
        <v>45292</v>
      </c>
      <c r="D4" s="536">
        <v>45323</v>
      </c>
      <c r="E4" s="536">
        <v>45352</v>
      </c>
      <c r="F4" s="536">
        <v>45383</v>
      </c>
      <c r="G4" s="536">
        <v>45413</v>
      </c>
      <c r="H4" s="536">
        <v>45444</v>
      </c>
      <c r="I4" s="536">
        <v>45474</v>
      </c>
      <c r="J4" s="536">
        <v>45505</v>
      </c>
      <c r="K4" s="536">
        <v>45536</v>
      </c>
      <c r="L4" s="536">
        <v>45566</v>
      </c>
      <c r="M4" s="536">
        <v>45597</v>
      </c>
      <c r="N4" s="536">
        <v>45627</v>
      </c>
    </row>
    <row r="5" spans="1:14" ht="14.1" customHeight="1" x14ac:dyDescent="0.2">
      <c r="A5" s="815" t="s">
        <v>481</v>
      </c>
      <c r="B5" s="552" t="s">
        <v>309</v>
      </c>
      <c r="C5" s="548">
        <v>768.41869565217382</v>
      </c>
      <c r="D5" s="548">
        <v>832.95238095238096</v>
      </c>
      <c r="E5" s="548">
        <v>884.33952380952383</v>
      </c>
      <c r="F5" s="548">
        <v>930.96045454545458</v>
      </c>
      <c r="G5" s="548">
        <v>854.50565217391295</v>
      </c>
      <c r="H5" s="548">
        <v>814.125</v>
      </c>
      <c r="I5" s="548">
        <v>829.195652173913</v>
      </c>
      <c r="J5" s="548">
        <v>772.60227272727275</v>
      </c>
      <c r="K5" s="548">
        <v>691.83952380952383</v>
      </c>
      <c r="L5" s="548">
        <v>725.945652173913</v>
      </c>
      <c r="M5" s="548">
        <v>691.27380952380952</v>
      </c>
      <c r="N5" s="548">
        <v>685.5513636363637</v>
      </c>
    </row>
    <row r="6" spans="1:14" ht="14.1" customHeight="1" x14ac:dyDescent="0.2">
      <c r="A6" s="816"/>
      <c r="B6" s="553" t="s">
        <v>310</v>
      </c>
      <c r="C6" s="549">
        <v>790.72727272727275</v>
      </c>
      <c r="D6" s="549">
        <v>825.42857142857144</v>
      </c>
      <c r="E6" s="549">
        <v>864.75</v>
      </c>
      <c r="F6" s="549">
        <v>940.51190476190482</v>
      </c>
      <c r="G6" s="549">
        <v>851.20238095238096</v>
      </c>
      <c r="H6" s="549">
        <v>811.0625</v>
      </c>
      <c r="I6" s="549">
        <v>822.79347826086962</v>
      </c>
      <c r="J6" s="549">
        <v>772.20238095238096</v>
      </c>
      <c r="K6" s="549">
        <v>692.38095238095241</v>
      </c>
      <c r="L6" s="549">
        <v>712.89130434782612</v>
      </c>
      <c r="M6" s="549">
        <v>676.20238095238096</v>
      </c>
      <c r="N6" s="549">
        <v>682.96249999999998</v>
      </c>
    </row>
    <row r="7" spans="1:14" ht="14.1" customHeight="1" x14ac:dyDescent="0.2">
      <c r="A7" s="815" t="s">
        <v>513</v>
      </c>
      <c r="B7" s="552" t="s">
        <v>309</v>
      </c>
      <c r="C7" s="550">
        <v>858.76136363636363</v>
      </c>
      <c r="D7" s="550">
        <v>861.15476190476193</v>
      </c>
      <c r="E7" s="550">
        <v>823.73749999999995</v>
      </c>
      <c r="F7" s="550">
        <v>815.96428571428567</v>
      </c>
      <c r="G7" s="550">
        <v>773.25</v>
      </c>
      <c r="H7" s="550">
        <v>789.11249999999995</v>
      </c>
      <c r="I7" s="550">
        <v>794.43478260869563</v>
      </c>
      <c r="J7" s="550">
        <v>735.89285714285711</v>
      </c>
      <c r="K7" s="550">
        <v>682.10714285714289</v>
      </c>
      <c r="L7" s="550">
        <v>701.66304347826087</v>
      </c>
      <c r="M7" s="550">
        <v>708.61904761904759</v>
      </c>
      <c r="N7" s="550">
        <v>686.92499999999995</v>
      </c>
    </row>
    <row r="8" spans="1:14" ht="14.1" customHeight="1" x14ac:dyDescent="0.2">
      <c r="A8" s="816"/>
      <c r="B8" s="553" t="s">
        <v>310</v>
      </c>
      <c r="C8" s="549">
        <v>872.2045454545455</v>
      </c>
      <c r="D8" s="549">
        <v>888.86904761904759</v>
      </c>
      <c r="E8" s="549">
        <v>850.8</v>
      </c>
      <c r="F8" s="549">
        <v>843.96428571428567</v>
      </c>
      <c r="G8" s="549">
        <v>786.10714285714289</v>
      </c>
      <c r="H8" s="549">
        <v>798.875</v>
      </c>
      <c r="I8" s="549">
        <v>803.77173913043475</v>
      </c>
      <c r="J8" s="549">
        <v>744.40476190476193</v>
      </c>
      <c r="K8" s="549">
        <v>685.73809523809518</v>
      </c>
      <c r="L8" s="549">
        <v>711.83695652173913</v>
      </c>
      <c r="M8" s="549">
        <v>713.08333333333337</v>
      </c>
      <c r="N8" s="549">
        <v>694.48749999999995</v>
      </c>
    </row>
    <row r="9" spans="1:14" ht="14.1" customHeight="1" x14ac:dyDescent="0.2">
      <c r="A9" s="815" t="s">
        <v>482</v>
      </c>
      <c r="B9" s="552" t="s">
        <v>309</v>
      </c>
      <c r="C9" s="548">
        <v>794.89130434782612</v>
      </c>
      <c r="D9" s="548">
        <v>850.92857142857144</v>
      </c>
      <c r="E9" s="548">
        <v>816.27380952380952</v>
      </c>
      <c r="F9" s="548">
        <v>799.60227272727275</v>
      </c>
      <c r="G9" s="548">
        <v>739.45652173913038</v>
      </c>
      <c r="H9" s="548">
        <v>761.47500000000002</v>
      </c>
      <c r="I9" s="548">
        <v>766.21739130434787</v>
      </c>
      <c r="J9" s="548">
        <v>704.68181818181813</v>
      </c>
      <c r="K9" s="548">
        <v>661.41714285714284</v>
      </c>
      <c r="L9" s="548">
        <v>676.79347826086962</v>
      </c>
      <c r="M9" s="548">
        <v>679.10714285714289</v>
      </c>
      <c r="N9" s="548">
        <v>672.30681818181813</v>
      </c>
    </row>
    <row r="10" spans="1:14" ht="14.1" customHeight="1" x14ac:dyDescent="0.2">
      <c r="A10" s="816"/>
      <c r="B10" s="553" t="s">
        <v>310</v>
      </c>
      <c r="C10" s="549">
        <v>815.77272727272725</v>
      </c>
      <c r="D10" s="549">
        <v>877</v>
      </c>
      <c r="E10" s="549">
        <v>848.0625</v>
      </c>
      <c r="F10" s="549">
        <v>826.72619047619048</v>
      </c>
      <c r="G10" s="549">
        <v>766.47619047619048</v>
      </c>
      <c r="H10" s="549">
        <v>772.55649999999991</v>
      </c>
      <c r="I10" s="549">
        <v>777.54347826086962</v>
      </c>
      <c r="J10" s="549">
        <v>720.08952380952383</v>
      </c>
      <c r="K10" s="549">
        <v>669.12476190476195</v>
      </c>
      <c r="L10" s="549">
        <v>685.45913043478254</v>
      </c>
      <c r="M10" s="549">
        <v>688.60714285714289</v>
      </c>
      <c r="N10" s="549">
        <v>687.25400000000002</v>
      </c>
    </row>
    <row r="11" spans="1:14" ht="14.1" customHeight="1" x14ac:dyDescent="0.2">
      <c r="A11" s="813" t="s">
        <v>311</v>
      </c>
      <c r="B11" s="552" t="s">
        <v>309</v>
      </c>
      <c r="C11" s="548">
        <v>478.57608695652175</v>
      </c>
      <c r="D11" s="548">
        <v>478.01190476190476</v>
      </c>
      <c r="E11" s="548">
        <v>519.79761904761904</v>
      </c>
      <c r="F11" s="548">
        <v>515.44909090909084</v>
      </c>
      <c r="G11" s="548">
        <v>466.58695652173913</v>
      </c>
      <c r="H11" s="548">
        <v>494.67500000000001</v>
      </c>
      <c r="I11" s="548">
        <v>509.42391304347825</v>
      </c>
      <c r="J11" s="548">
        <v>505.57954545454544</v>
      </c>
      <c r="K11" s="548">
        <v>465.41666666666669</v>
      </c>
      <c r="L11" s="548">
        <v>473.4621739130435</v>
      </c>
      <c r="M11" s="548">
        <v>471.42952380952374</v>
      </c>
      <c r="N11" s="548">
        <v>480.67090909090911</v>
      </c>
    </row>
    <row r="12" spans="1:14" ht="14.1" customHeight="1" x14ac:dyDescent="0.2">
      <c r="A12" s="814"/>
      <c r="B12" s="553" t="s">
        <v>310</v>
      </c>
      <c r="C12" s="549">
        <v>462.39772727272725</v>
      </c>
      <c r="D12" s="549">
        <v>463.60714285714283</v>
      </c>
      <c r="E12" s="549">
        <v>498.16250000000002</v>
      </c>
      <c r="F12" s="549">
        <v>506.65476190476193</v>
      </c>
      <c r="G12" s="549">
        <v>472.57142857142856</v>
      </c>
      <c r="H12" s="549">
        <v>474.48750000000001</v>
      </c>
      <c r="I12" s="549">
        <v>487.63043478260869</v>
      </c>
      <c r="J12" s="549">
        <v>461.40476190476193</v>
      </c>
      <c r="K12" s="549">
        <v>445.04761904761904</v>
      </c>
      <c r="L12" s="549">
        <v>465.0978260869565</v>
      </c>
      <c r="M12" s="549">
        <v>473.53571428571428</v>
      </c>
      <c r="N12" s="549">
        <v>458.8</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5">
        <f>INDICE!A3</f>
        <v>45657</v>
      </c>
      <c r="C3" s="783">
        <v>41671</v>
      </c>
      <c r="D3" s="783" t="s">
        <v>115</v>
      </c>
      <c r="E3" s="783"/>
      <c r="F3" s="783" t="s">
        <v>116</v>
      </c>
      <c r="G3" s="783"/>
      <c r="H3" s="783"/>
    </row>
    <row r="4" spans="1:8" ht="25.5" x14ac:dyDescent="0.2">
      <c r="A4" s="66"/>
      <c r="B4" s="184" t="s">
        <v>54</v>
      </c>
      <c r="C4" s="185" t="s">
        <v>445</v>
      </c>
      <c r="D4" s="184" t="s">
        <v>54</v>
      </c>
      <c r="E4" s="185" t="s">
        <v>445</v>
      </c>
      <c r="F4" s="184" t="s">
        <v>54</v>
      </c>
      <c r="G4" s="186" t="s">
        <v>445</v>
      </c>
      <c r="H4" s="185" t="s">
        <v>106</v>
      </c>
    </row>
    <row r="5" spans="1:8" x14ac:dyDescent="0.2">
      <c r="A5" s="3" t="s">
        <v>313</v>
      </c>
      <c r="B5" s="300">
        <v>24237.582999999999</v>
      </c>
      <c r="C5" s="72">
        <v>11.699114332172005</v>
      </c>
      <c r="D5" s="71">
        <v>224569.535</v>
      </c>
      <c r="E5" s="329">
        <v>3.3588021234508547</v>
      </c>
      <c r="F5" s="71">
        <v>224569.535</v>
      </c>
      <c r="G5" s="329">
        <v>3.3588021234508547</v>
      </c>
      <c r="H5" s="303">
        <v>72.328203373144845</v>
      </c>
    </row>
    <row r="6" spans="1:8" x14ac:dyDescent="0.2">
      <c r="A6" s="3" t="s">
        <v>314</v>
      </c>
      <c r="B6" s="301">
        <v>9797.5030000000006</v>
      </c>
      <c r="C6" s="187">
        <v>45.356989833099512</v>
      </c>
      <c r="D6" s="58">
        <v>75450.080000000002</v>
      </c>
      <c r="E6" s="59">
        <v>-21.870125463397944</v>
      </c>
      <c r="F6" s="58">
        <v>75450.080000000002</v>
      </c>
      <c r="G6" s="59">
        <v>-21.870125463397944</v>
      </c>
      <c r="H6" s="304">
        <v>24.300574567071394</v>
      </c>
    </row>
    <row r="7" spans="1:8" x14ac:dyDescent="0.2">
      <c r="A7" s="3" t="s">
        <v>315</v>
      </c>
      <c r="B7" s="340">
        <v>829.95500000000004</v>
      </c>
      <c r="C7" s="187">
        <v>6.0553204322180312</v>
      </c>
      <c r="D7" s="95">
        <v>10467.200000000001</v>
      </c>
      <c r="E7" s="73">
        <v>10.712050935666602</v>
      </c>
      <c r="F7" s="95">
        <v>10467.200000000001</v>
      </c>
      <c r="G7" s="187">
        <v>10.712050935666602</v>
      </c>
      <c r="H7" s="441">
        <v>3.3712220597837628</v>
      </c>
    </row>
    <row r="8" spans="1:8" x14ac:dyDescent="0.2">
      <c r="A8" s="209" t="s">
        <v>186</v>
      </c>
      <c r="B8" s="210">
        <v>34865.040999999997</v>
      </c>
      <c r="C8" s="211">
        <v>19.311484739252609</v>
      </c>
      <c r="D8" s="210">
        <v>310486.815</v>
      </c>
      <c r="E8" s="211">
        <v>-3.9621555479638961</v>
      </c>
      <c r="F8" s="210">
        <v>310486.815</v>
      </c>
      <c r="G8" s="211">
        <v>-3.9621555479638961</v>
      </c>
      <c r="H8" s="212">
        <v>100</v>
      </c>
    </row>
    <row r="9" spans="1:8" x14ac:dyDescent="0.2">
      <c r="A9" s="213" t="s">
        <v>587</v>
      </c>
      <c r="B9" s="302">
        <v>4915.0709999999999</v>
      </c>
      <c r="C9" s="75">
        <v>8.238302284180568</v>
      </c>
      <c r="D9" s="74">
        <v>56777.377</v>
      </c>
      <c r="E9" s="75">
        <v>-6.338194816745875</v>
      </c>
      <c r="F9" s="74">
        <v>56777.377</v>
      </c>
      <c r="G9" s="189">
        <v>-6.338194816745875</v>
      </c>
      <c r="H9" s="498">
        <v>18.286566210549069</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0" priority="7" operator="equal">
      <formula>0</formula>
    </cfRule>
    <cfRule type="cellIs" dxfId="79" priority="8" operator="between">
      <formula>-0.5</formula>
      <formula>0.5</formula>
    </cfRule>
  </conditionalFormatting>
  <conditionalFormatting sqref="E7">
    <cfRule type="cellIs" dxfId="78" priority="1" operator="between">
      <formula>-0.5</formula>
      <formula>0.5</formula>
    </cfRule>
    <cfRule type="cellIs" dxfId="77" priority="2" operator="between">
      <formula>0</formula>
      <formula>0.49</formula>
    </cfRule>
  </conditionalFormatting>
  <conditionalFormatting sqref="G5">
    <cfRule type="cellIs" dxfId="76" priority="5" operator="equal">
      <formula>0</formula>
    </cfRule>
    <cfRule type="cellIs" dxfId="75"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613</v>
      </c>
      <c r="B1" s="53"/>
      <c r="C1" s="53"/>
      <c r="D1" s="6"/>
      <c r="E1" s="6"/>
      <c r="F1" s="6"/>
      <c r="G1" s="6"/>
      <c r="H1" s="3"/>
    </row>
    <row r="2" spans="1:8" x14ac:dyDescent="0.2">
      <c r="A2" s="54"/>
      <c r="B2" s="54"/>
      <c r="C2" s="54"/>
      <c r="D2" s="65"/>
      <c r="E2" s="65"/>
      <c r="F2" s="65"/>
      <c r="G2" s="108"/>
      <c r="H2" s="55" t="s">
        <v>463</v>
      </c>
    </row>
    <row r="3" spans="1:8" ht="14.1" customHeight="1" x14ac:dyDescent="0.2">
      <c r="A3" s="56"/>
      <c r="B3" s="785">
        <f>INDICE!A3</f>
        <v>45657</v>
      </c>
      <c r="C3" s="785">
        <v>41671</v>
      </c>
      <c r="D3" s="783" t="s">
        <v>115</v>
      </c>
      <c r="E3" s="783"/>
      <c r="F3" s="783" t="s">
        <v>116</v>
      </c>
      <c r="G3" s="783"/>
      <c r="H3" s="183"/>
    </row>
    <row r="4" spans="1:8" ht="25.5" x14ac:dyDescent="0.2">
      <c r="A4" s="66"/>
      <c r="B4" s="184" t="s">
        <v>54</v>
      </c>
      <c r="C4" s="185" t="s">
        <v>445</v>
      </c>
      <c r="D4" s="184" t="s">
        <v>54</v>
      </c>
      <c r="E4" s="185" t="s">
        <v>445</v>
      </c>
      <c r="F4" s="184" t="s">
        <v>54</v>
      </c>
      <c r="G4" s="186" t="s">
        <v>445</v>
      </c>
      <c r="H4" s="185" t="s">
        <v>106</v>
      </c>
    </row>
    <row r="5" spans="1:8" x14ac:dyDescent="0.2">
      <c r="A5" s="3" t="s">
        <v>615</v>
      </c>
      <c r="B5" s="300">
        <v>14963.397000000001</v>
      </c>
      <c r="C5" s="72">
        <v>25.100739247750077</v>
      </c>
      <c r="D5" s="71">
        <v>139240.56700000001</v>
      </c>
      <c r="E5" s="72">
        <v>-9.9814937212121269</v>
      </c>
      <c r="F5" s="71">
        <v>139240.56700000001</v>
      </c>
      <c r="G5" s="59">
        <v>-9.9814937212121269</v>
      </c>
      <c r="H5" s="303">
        <v>44.845887256114239</v>
      </c>
    </row>
    <row r="6" spans="1:8" x14ac:dyDescent="0.2">
      <c r="A6" s="3" t="s">
        <v>614</v>
      </c>
      <c r="B6" s="301">
        <v>7956.7030000000004</v>
      </c>
      <c r="C6" s="187">
        <v>4.954604153228626</v>
      </c>
      <c r="D6" s="58">
        <v>95681.736999999994</v>
      </c>
      <c r="E6" s="59">
        <v>-3.8888296408298961</v>
      </c>
      <c r="F6" s="58">
        <v>95681.736999999994</v>
      </c>
      <c r="G6" s="59">
        <v>-3.8888296408298961</v>
      </c>
      <c r="H6" s="304">
        <v>30.816682827578362</v>
      </c>
    </row>
    <row r="7" spans="1:8" x14ac:dyDescent="0.2">
      <c r="A7" s="3" t="s">
        <v>616</v>
      </c>
      <c r="B7" s="340">
        <v>11114.986000000001</v>
      </c>
      <c r="C7" s="187">
        <v>24.927782883669554</v>
      </c>
      <c r="D7" s="95">
        <v>65097.311000000002</v>
      </c>
      <c r="E7" s="187">
        <v>9.2076321807487478</v>
      </c>
      <c r="F7" s="95">
        <v>65097.311000000002</v>
      </c>
      <c r="G7" s="187">
        <v>9.2076321807487478</v>
      </c>
      <c r="H7" s="441">
        <v>20.966207856523631</v>
      </c>
    </row>
    <row r="8" spans="1:8" x14ac:dyDescent="0.2">
      <c r="A8" s="683" t="s">
        <v>317</v>
      </c>
      <c r="B8" s="340">
        <v>829.95500000000004</v>
      </c>
      <c r="C8" s="187">
        <v>6.0553204322180312</v>
      </c>
      <c r="D8" s="95">
        <v>10467.200000000001</v>
      </c>
      <c r="E8" s="73">
        <v>10.712050935666602</v>
      </c>
      <c r="F8" s="95">
        <v>10467.200000000001</v>
      </c>
      <c r="G8" s="187">
        <v>10.712050935666602</v>
      </c>
      <c r="H8" s="441">
        <v>3.3712220597837628</v>
      </c>
    </row>
    <row r="9" spans="1:8" x14ac:dyDescent="0.2">
      <c r="A9" s="209" t="s">
        <v>186</v>
      </c>
      <c r="B9" s="210">
        <v>34865.040999999997</v>
      </c>
      <c r="C9" s="211">
        <v>19.311484739252609</v>
      </c>
      <c r="D9" s="210">
        <v>310486.815</v>
      </c>
      <c r="E9" s="211">
        <v>-3.9621555479638961</v>
      </c>
      <c r="F9" s="210">
        <v>310486.815</v>
      </c>
      <c r="G9" s="211">
        <v>-3.9621555479638961</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7" t="s">
        <v>617</v>
      </c>
      <c r="B14" s="817"/>
      <c r="C14" s="817"/>
      <c r="D14" s="817"/>
      <c r="E14" s="817"/>
      <c r="F14" s="817"/>
      <c r="G14" s="817"/>
      <c r="H14" s="817"/>
    </row>
    <row r="15" spans="1:8" s="1" customFormat="1" x14ac:dyDescent="0.2">
      <c r="A15" s="817"/>
      <c r="B15" s="817"/>
      <c r="C15" s="817"/>
      <c r="D15" s="817"/>
      <c r="E15" s="817"/>
      <c r="F15" s="817"/>
      <c r="G15" s="817"/>
      <c r="H15" s="817"/>
    </row>
    <row r="16" spans="1:8" s="1" customFormat="1" x14ac:dyDescent="0.2">
      <c r="A16" s="817"/>
      <c r="B16" s="817"/>
      <c r="C16" s="817"/>
      <c r="D16" s="817"/>
      <c r="E16" s="817"/>
      <c r="F16" s="817"/>
      <c r="G16" s="817"/>
      <c r="H16" s="817"/>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4" priority="1" operator="between">
      <formula>-0.5</formula>
      <formula>0.5</formula>
    </cfRule>
    <cfRule type="cellIs" dxfId="73"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8">
        <v>2022</v>
      </c>
      <c r="C3" s="818">
        <v>2023</v>
      </c>
      <c r="D3" s="818">
        <v>2024</v>
      </c>
    </row>
    <row r="4" spans="1:4" x14ac:dyDescent="0.2">
      <c r="A4" s="630"/>
      <c r="B4" s="819"/>
      <c r="C4" s="819"/>
      <c r="D4" s="819"/>
    </row>
    <row r="5" spans="1:4" x14ac:dyDescent="0.2">
      <c r="A5" s="551" t="s">
        <v>318</v>
      </c>
      <c r="B5" s="738">
        <v>6.3729160089665626</v>
      </c>
      <c r="C5" s="738">
        <v>-8.0107958652343054</v>
      </c>
      <c r="D5" s="738">
        <v>-6.5006999825213061</v>
      </c>
    </row>
    <row r="6" spans="1:4" x14ac:dyDescent="0.2">
      <c r="A6" s="18" t="s">
        <v>127</v>
      </c>
      <c r="B6" s="394">
        <v>9.0901180829252421</v>
      </c>
      <c r="C6" s="394">
        <v>-9.8506569250518385</v>
      </c>
      <c r="D6" s="394">
        <v>-7.8261262046822804</v>
      </c>
    </row>
    <row r="7" spans="1:4" x14ac:dyDescent="0.2">
      <c r="A7" s="18" t="s">
        <v>128</v>
      </c>
      <c r="B7" s="394">
        <v>8.6327915721086423</v>
      </c>
      <c r="C7" s="394">
        <v>-11.586687231634677</v>
      </c>
      <c r="D7" s="394">
        <v>-6.7017075040847907</v>
      </c>
    </row>
    <row r="8" spans="1:4" x14ac:dyDescent="0.2">
      <c r="A8" s="18" t="s">
        <v>129</v>
      </c>
      <c r="B8" s="394">
        <v>5.3815207661184941</v>
      </c>
      <c r="C8" s="394">
        <v>-11.212958226238294</v>
      </c>
      <c r="D8" s="394">
        <v>-6.8055391212181267</v>
      </c>
    </row>
    <row r="9" spans="1:4" x14ac:dyDescent="0.2">
      <c r="A9" s="18" t="s">
        <v>130</v>
      </c>
      <c r="B9" s="394">
        <v>4.0338815555685903</v>
      </c>
      <c r="C9" s="394">
        <v>-11.222985173363401</v>
      </c>
      <c r="D9" s="394">
        <v>-7.0869843000639907</v>
      </c>
    </row>
    <row r="10" spans="1:4" x14ac:dyDescent="0.2">
      <c r="A10" s="18" t="s">
        <v>131</v>
      </c>
      <c r="B10" s="394">
        <v>4.1730082612112422</v>
      </c>
      <c r="C10" s="394">
        <v>-12.379924093410786</v>
      </c>
      <c r="D10" s="394">
        <v>-7.7839904518844305</v>
      </c>
    </row>
    <row r="11" spans="1:4" x14ac:dyDescent="0.2">
      <c r="A11" s="18" t="s">
        <v>132</v>
      </c>
      <c r="B11" s="394">
        <v>5.9921742187829725</v>
      </c>
      <c r="C11" s="394">
        <v>-14.375792306472047</v>
      </c>
      <c r="D11" s="394">
        <v>-7.1924147920572628</v>
      </c>
    </row>
    <row r="12" spans="1:4" x14ac:dyDescent="0.2">
      <c r="A12" s="18" t="s">
        <v>133</v>
      </c>
      <c r="B12" s="394">
        <v>6.7693126261808914</v>
      </c>
      <c r="C12" s="394">
        <v>-15.438733247071756</v>
      </c>
      <c r="D12" s="394">
        <v>-7.0296074742328951</v>
      </c>
    </row>
    <row r="13" spans="1:4" x14ac:dyDescent="0.2">
      <c r="A13" s="18" t="s">
        <v>134</v>
      </c>
      <c r="B13" s="394">
        <v>6.0037272934112105</v>
      </c>
      <c r="C13" s="394">
        <v>-15.55669939369419</v>
      </c>
      <c r="D13" s="394">
        <v>-7.5251372267797318</v>
      </c>
    </row>
    <row r="14" spans="1:4" x14ac:dyDescent="0.2">
      <c r="A14" s="18" t="s">
        <v>135</v>
      </c>
      <c r="B14" s="394">
        <v>5.2746175181531108</v>
      </c>
      <c r="C14" s="394">
        <v>-16.142847842261229</v>
      </c>
      <c r="D14" s="394">
        <v>-6.887798168200959</v>
      </c>
    </row>
    <row r="15" spans="1:4" x14ac:dyDescent="0.2">
      <c r="A15" s="18" t="s">
        <v>136</v>
      </c>
      <c r="B15" s="394">
        <v>-0.1448987785951199</v>
      </c>
      <c r="C15" s="394">
        <v>-13.983042833013769</v>
      </c>
      <c r="D15" s="394">
        <v>-5.1889313012652334</v>
      </c>
    </row>
    <row r="16" spans="1:4" x14ac:dyDescent="0.2">
      <c r="A16" s="439" t="s">
        <v>137</v>
      </c>
      <c r="B16" s="446">
        <v>-3.7848018597526489</v>
      </c>
      <c r="C16" s="446">
        <v>-10.977983850198026</v>
      </c>
      <c r="D16" s="446">
        <v>-3.9621555479638961</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9" t="s">
        <v>671</v>
      </c>
      <c r="C3" s="775" t="s">
        <v>416</v>
      </c>
      <c r="D3" s="779" t="s">
        <v>672</v>
      </c>
      <c r="E3" s="775" t="s">
        <v>416</v>
      </c>
      <c r="F3" s="777" t="s">
        <v>673</v>
      </c>
    </row>
    <row r="4" spans="1:6" x14ac:dyDescent="0.2">
      <c r="A4" s="66"/>
      <c r="B4" s="780"/>
      <c r="C4" s="776"/>
      <c r="D4" s="780"/>
      <c r="E4" s="776"/>
      <c r="F4" s="778"/>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642</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20" t="s">
        <v>618</v>
      </c>
      <c r="B1" s="820"/>
      <c r="C1" s="820"/>
      <c r="D1" s="820"/>
      <c r="E1" s="820"/>
      <c r="F1" s="820"/>
      <c r="G1" s="18"/>
      <c r="H1" s="18"/>
      <c r="I1" s="18"/>
      <c r="J1" s="18"/>
      <c r="K1" s="18"/>
      <c r="L1" s="18"/>
    </row>
    <row r="2" spans="1:12" x14ac:dyDescent="0.2">
      <c r="A2" s="821"/>
      <c r="B2" s="821"/>
      <c r="C2" s="821"/>
      <c r="D2" s="821"/>
      <c r="E2" s="821"/>
      <c r="F2" s="821"/>
      <c r="G2" s="18"/>
      <c r="H2" s="18"/>
      <c r="I2" s="18"/>
      <c r="J2" s="18"/>
      <c r="K2" s="563"/>
      <c r="L2" s="55" t="s">
        <v>463</v>
      </c>
    </row>
    <row r="3" spans="1:12" x14ac:dyDescent="0.2">
      <c r="A3" s="564"/>
      <c r="B3" s="822">
        <f>INDICE!A3</f>
        <v>45657</v>
      </c>
      <c r="C3" s="823">
        <v>41671</v>
      </c>
      <c r="D3" s="823">
        <v>41671</v>
      </c>
      <c r="E3" s="823">
        <v>41671</v>
      </c>
      <c r="F3" s="824">
        <v>41671</v>
      </c>
      <c r="G3" s="825" t="s">
        <v>116</v>
      </c>
      <c r="H3" s="823"/>
      <c r="I3" s="823"/>
      <c r="J3" s="823"/>
      <c r="K3" s="823"/>
      <c r="L3" s="826" t="s">
        <v>106</v>
      </c>
    </row>
    <row r="4" spans="1:12" ht="38.25" x14ac:dyDescent="0.2">
      <c r="A4" s="540"/>
      <c r="B4" s="684" t="s">
        <v>615</v>
      </c>
      <c r="C4" s="684" t="s">
        <v>614</v>
      </c>
      <c r="D4" s="684" t="s">
        <v>616</v>
      </c>
      <c r="E4" s="684" t="s">
        <v>317</v>
      </c>
      <c r="F4" s="216" t="s">
        <v>186</v>
      </c>
      <c r="G4" s="684" t="s">
        <v>615</v>
      </c>
      <c r="H4" s="684" t="s">
        <v>614</v>
      </c>
      <c r="I4" s="684" t="s">
        <v>616</v>
      </c>
      <c r="J4" s="684" t="s">
        <v>317</v>
      </c>
      <c r="K4" s="217" t="s">
        <v>186</v>
      </c>
      <c r="L4" s="827"/>
    </row>
    <row r="5" spans="1:12" x14ac:dyDescent="0.2">
      <c r="A5" s="537" t="s">
        <v>153</v>
      </c>
      <c r="B5" s="431">
        <v>3225.21</v>
      </c>
      <c r="C5" s="431">
        <v>731.70600000000002</v>
      </c>
      <c r="D5" s="431">
        <v>404.483</v>
      </c>
      <c r="E5" s="431">
        <v>161.37700000000001</v>
      </c>
      <c r="F5" s="565">
        <v>4522.7760000000007</v>
      </c>
      <c r="G5" s="431">
        <v>31404.913</v>
      </c>
      <c r="H5" s="431">
        <v>8301.6450000000004</v>
      </c>
      <c r="I5" s="431">
        <v>2560.1779999999999</v>
      </c>
      <c r="J5" s="431">
        <v>2221.0569999999998</v>
      </c>
      <c r="K5" s="566">
        <v>44487.793000000005</v>
      </c>
      <c r="L5" s="72">
        <v>14.328398910562523</v>
      </c>
    </row>
    <row r="6" spans="1:12" x14ac:dyDescent="0.2">
      <c r="A6" s="539" t="s">
        <v>154</v>
      </c>
      <c r="B6" s="431">
        <v>744.26700000000005</v>
      </c>
      <c r="C6" s="431">
        <v>551.46600000000001</v>
      </c>
      <c r="D6" s="431">
        <v>618.46100000000001</v>
      </c>
      <c r="E6" s="431">
        <v>57.558</v>
      </c>
      <c r="F6" s="567">
        <v>1971.7520000000002</v>
      </c>
      <c r="G6" s="431">
        <v>5453.4979999999996</v>
      </c>
      <c r="H6" s="431">
        <v>6436.924</v>
      </c>
      <c r="I6" s="431">
        <v>3160.1930000000002</v>
      </c>
      <c r="J6" s="431">
        <v>631.38199999999995</v>
      </c>
      <c r="K6" s="568">
        <v>15681.996999999998</v>
      </c>
      <c r="L6" s="59">
        <v>5.0507767092479652</v>
      </c>
    </row>
    <row r="7" spans="1:12" x14ac:dyDescent="0.2">
      <c r="A7" s="539" t="s">
        <v>155</v>
      </c>
      <c r="B7" s="431">
        <v>623.36599999999999</v>
      </c>
      <c r="C7" s="431">
        <v>210.62299999999999</v>
      </c>
      <c r="D7" s="431">
        <v>455.2</v>
      </c>
      <c r="E7" s="431">
        <v>28.013000000000002</v>
      </c>
      <c r="F7" s="567">
        <v>1317.202</v>
      </c>
      <c r="G7" s="431">
        <v>3016.0120000000002</v>
      </c>
      <c r="H7" s="431">
        <v>2324.489</v>
      </c>
      <c r="I7" s="431">
        <v>3715.1260000000002</v>
      </c>
      <c r="J7" s="431">
        <v>297.66899999999998</v>
      </c>
      <c r="K7" s="568">
        <v>9353.2960000000003</v>
      </c>
      <c r="L7" s="59">
        <v>3.0124613333048185</v>
      </c>
    </row>
    <row r="8" spans="1:12" x14ac:dyDescent="0.2">
      <c r="A8" s="539" t="s">
        <v>156</v>
      </c>
      <c r="B8" s="431">
        <v>745.38099999999997</v>
      </c>
      <c r="C8" s="96">
        <v>14.795999999999999</v>
      </c>
      <c r="D8" s="431">
        <v>137.85300000000001</v>
      </c>
      <c r="E8" s="96">
        <v>0.59499999999999997</v>
      </c>
      <c r="F8" s="567">
        <v>898.625</v>
      </c>
      <c r="G8" s="431">
        <v>8300.4869999999992</v>
      </c>
      <c r="H8" s="431">
        <v>292.70800000000003</v>
      </c>
      <c r="I8" s="96">
        <v>943.55399999999997</v>
      </c>
      <c r="J8" s="431">
        <v>5.335</v>
      </c>
      <c r="K8" s="568">
        <v>9542.0839999999989</v>
      </c>
      <c r="L8" s="59">
        <v>3.0732651986151809</v>
      </c>
    </row>
    <row r="9" spans="1:12" x14ac:dyDescent="0.2">
      <c r="A9" s="539" t="s">
        <v>563</v>
      </c>
      <c r="B9" s="431">
        <v>0</v>
      </c>
      <c r="C9" s="431">
        <v>0</v>
      </c>
      <c r="D9" s="431">
        <v>0</v>
      </c>
      <c r="E9" s="96">
        <v>7.585</v>
      </c>
      <c r="F9" s="614">
        <v>7.585</v>
      </c>
      <c r="G9" s="431">
        <v>0</v>
      </c>
      <c r="H9" s="431">
        <v>0</v>
      </c>
      <c r="I9" s="431">
        <v>0</v>
      </c>
      <c r="J9" s="431">
        <v>46.677</v>
      </c>
      <c r="K9" s="568">
        <v>46.677</v>
      </c>
      <c r="L9" s="96">
        <v>1.5033487409643512E-2</v>
      </c>
    </row>
    <row r="10" spans="1:12" x14ac:dyDescent="0.2">
      <c r="A10" s="539" t="s">
        <v>158</v>
      </c>
      <c r="B10" s="431">
        <v>21.274999999999999</v>
      </c>
      <c r="C10" s="431">
        <v>91.072000000000003</v>
      </c>
      <c r="D10" s="431">
        <v>148.03200000000001</v>
      </c>
      <c r="E10" s="431">
        <v>1.639</v>
      </c>
      <c r="F10" s="567">
        <v>262.01800000000003</v>
      </c>
      <c r="G10" s="431">
        <v>447.47199999999998</v>
      </c>
      <c r="H10" s="431">
        <v>1403.595</v>
      </c>
      <c r="I10" s="431">
        <v>983.47799999999995</v>
      </c>
      <c r="J10" s="431">
        <v>24.411000000000001</v>
      </c>
      <c r="K10" s="568">
        <v>2858.9560000000001</v>
      </c>
      <c r="L10" s="59">
        <v>0.92079780257353261</v>
      </c>
    </row>
    <row r="11" spans="1:12" x14ac:dyDescent="0.2">
      <c r="A11" s="539" t="s">
        <v>159</v>
      </c>
      <c r="B11" s="431">
        <v>112.75</v>
      </c>
      <c r="C11" s="431">
        <v>888.16600000000005</v>
      </c>
      <c r="D11" s="431">
        <v>1198.7909999999999</v>
      </c>
      <c r="E11" s="431">
        <v>56.787999999999997</v>
      </c>
      <c r="F11" s="567">
        <v>2256.4949999999999</v>
      </c>
      <c r="G11" s="431">
        <v>1182.171</v>
      </c>
      <c r="H11" s="431">
        <v>10086.593000000001</v>
      </c>
      <c r="I11" s="431">
        <v>6697.1909999999998</v>
      </c>
      <c r="J11" s="431">
        <v>694.54600000000005</v>
      </c>
      <c r="K11" s="568">
        <v>18660.501</v>
      </c>
      <c r="L11" s="59">
        <v>6.0100779150575265</v>
      </c>
    </row>
    <row r="12" spans="1:12" x14ac:dyDescent="0.2">
      <c r="A12" s="539" t="s">
        <v>508</v>
      </c>
      <c r="B12" s="431">
        <v>1111.8109999999999</v>
      </c>
      <c r="C12" s="431">
        <v>427.77199999999999</v>
      </c>
      <c r="D12" s="431">
        <v>471.18599999999998</v>
      </c>
      <c r="E12" s="431">
        <v>59.292000000000002</v>
      </c>
      <c r="F12" s="567">
        <v>2070.0609999999997</v>
      </c>
      <c r="G12" s="431">
        <v>9831.6949999999997</v>
      </c>
      <c r="H12" s="431">
        <v>4609.5479999999998</v>
      </c>
      <c r="I12" s="431">
        <v>2657.3939999999998</v>
      </c>
      <c r="J12" s="431">
        <v>793.66300000000001</v>
      </c>
      <c r="K12" s="568">
        <v>17892.3</v>
      </c>
      <c r="L12" s="59">
        <v>5.7626596992001327</v>
      </c>
    </row>
    <row r="13" spans="1:12" x14ac:dyDescent="0.2">
      <c r="A13" s="539" t="s">
        <v>160</v>
      </c>
      <c r="B13" s="431">
        <v>1466.395</v>
      </c>
      <c r="C13" s="431">
        <v>1482.7650000000001</v>
      </c>
      <c r="D13" s="431">
        <v>2268.7800000000002</v>
      </c>
      <c r="E13" s="431">
        <v>116.831</v>
      </c>
      <c r="F13" s="567">
        <v>5334.7710000000006</v>
      </c>
      <c r="G13" s="431">
        <v>22064.685000000001</v>
      </c>
      <c r="H13" s="431">
        <v>18510.794000000002</v>
      </c>
      <c r="I13" s="431">
        <v>12872.682000000001</v>
      </c>
      <c r="J13" s="431">
        <v>1559.5360000000001</v>
      </c>
      <c r="K13" s="568">
        <v>55007.697000000007</v>
      </c>
      <c r="L13" s="59">
        <v>17.716595331383452</v>
      </c>
    </row>
    <row r="14" spans="1:12" x14ac:dyDescent="0.2">
      <c r="A14" s="539" t="s">
        <v>320</v>
      </c>
      <c r="B14" s="431">
        <v>1573.867</v>
      </c>
      <c r="C14" s="431">
        <v>1145.5319999999999</v>
      </c>
      <c r="D14" s="431">
        <v>483.69</v>
      </c>
      <c r="E14" s="431">
        <v>112.65</v>
      </c>
      <c r="F14" s="567">
        <v>3315.739</v>
      </c>
      <c r="G14" s="431">
        <v>12639.459000000001</v>
      </c>
      <c r="H14" s="431">
        <v>14227.097</v>
      </c>
      <c r="I14" s="431">
        <v>3124.72</v>
      </c>
      <c r="J14" s="431">
        <v>1581.329</v>
      </c>
      <c r="K14" s="568">
        <v>31572.605000000003</v>
      </c>
      <c r="L14" s="59">
        <v>10.168741773403344</v>
      </c>
    </row>
    <row r="15" spans="1:12" x14ac:dyDescent="0.2">
      <c r="A15" s="539" t="s">
        <v>163</v>
      </c>
      <c r="B15" s="431">
        <v>0.98699999999999999</v>
      </c>
      <c r="C15" s="431">
        <v>90.27</v>
      </c>
      <c r="D15" s="431">
        <v>107.95699999999999</v>
      </c>
      <c r="E15" s="431">
        <v>56.314999999999998</v>
      </c>
      <c r="F15" s="567">
        <v>255.529</v>
      </c>
      <c r="G15" s="96">
        <v>35.664000000000001</v>
      </c>
      <c r="H15" s="431">
        <v>2051.018</v>
      </c>
      <c r="I15" s="431">
        <v>542.89599999999996</v>
      </c>
      <c r="J15" s="431">
        <v>606.36800000000005</v>
      </c>
      <c r="K15" s="568">
        <v>3235.9460000000004</v>
      </c>
      <c r="L15" s="59">
        <v>1.0422167973367245</v>
      </c>
    </row>
    <row r="16" spans="1:12" x14ac:dyDescent="0.2">
      <c r="A16" s="539" t="s">
        <v>164</v>
      </c>
      <c r="B16" s="431">
        <v>794.38800000000003</v>
      </c>
      <c r="C16" s="431">
        <v>501.34800000000001</v>
      </c>
      <c r="D16" s="431">
        <v>304.57799999999997</v>
      </c>
      <c r="E16" s="431">
        <v>49.079000000000001</v>
      </c>
      <c r="F16" s="567">
        <v>1649.393</v>
      </c>
      <c r="G16" s="431">
        <v>7604.018</v>
      </c>
      <c r="H16" s="431">
        <v>5793.7539999999999</v>
      </c>
      <c r="I16" s="431">
        <v>2143.8960000000002</v>
      </c>
      <c r="J16" s="431">
        <v>538.11</v>
      </c>
      <c r="K16" s="568">
        <v>16079.778000000002</v>
      </c>
      <c r="L16" s="59">
        <v>5.1788919620554612</v>
      </c>
    </row>
    <row r="17" spans="1:12" x14ac:dyDescent="0.2">
      <c r="A17" s="539" t="s">
        <v>165</v>
      </c>
      <c r="B17" s="96">
        <v>288.49900000000002</v>
      </c>
      <c r="C17" s="431">
        <v>39.463999999999999</v>
      </c>
      <c r="D17" s="431">
        <v>171.06</v>
      </c>
      <c r="E17" s="431">
        <v>4.8550000000000004</v>
      </c>
      <c r="F17" s="567">
        <v>503.87800000000004</v>
      </c>
      <c r="G17" s="431">
        <v>2271.6790000000001</v>
      </c>
      <c r="H17" s="431">
        <v>488.79700000000003</v>
      </c>
      <c r="I17" s="431">
        <v>952.43100000000004</v>
      </c>
      <c r="J17" s="431">
        <v>48.134</v>
      </c>
      <c r="K17" s="568">
        <v>3761.0410000000002</v>
      </c>
      <c r="L17" s="59">
        <v>1.2113366866048172</v>
      </c>
    </row>
    <row r="18" spans="1:12" x14ac:dyDescent="0.2">
      <c r="A18" s="539" t="s">
        <v>166</v>
      </c>
      <c r="B18" s="96">
        <v>112.968</v>
      </c>
      <c r="C18" s="431">
        <v>442.21</v>
      </c>
      <c r="D18" s="431">
        <v>3120.721</v>
      </c>
      <c r="E18" s="431">
        <v>23.102</v>
      </c>
      <c r="F18" s="567">
        <v>3699.0009999999997</v>
      </c>
      <c r="G18" s="431">
        <v>942.15300000000002</v>
      </c>
      <c r="H18" s="431">
        <v>4460.7610000000004</v>
      </c>
      <c r="I18" s="431">
        <v>16887.249</v>
      </c>
      <c r="J18" s="431">
        <v>295.55700000000002</v>
      </c>
      <c r="K18" s="568">
        <v>22585.72</v>
      </c>
      <c r="L18" s="59">
        <v>7.2742922051060193</v>
      </c>
    </row>
    <row r="19" spans="1:12" x14ac:dyDescent="0.2">
      <c r="A19" s="539" t="s">
        <v>168</v>
      </c>
      <c r="B19" s="431">
        <v>1862.2249999999999</v>
      </c>
      <c r="C19" s="431">
        <v>245.52600000000001</v>
      </c>
      <c r="D19" s="431">
        <v>85.123000000000005</v>
      </c>
      <c r="E19" s="431">
        <v>58.631</v>
      </c>
      <c r="F19" s="567">
        <v>2251.5049999999997</v>
      </c>
      <c r="G19" s="431">
        <v>19853.717000000001</v>
      </c>
      <c r="H19" s="431">
        <v>3104.5070000000001</v>
      </c>
      <c r="I19" s="431">
        <v>607.30899999999997</v>
      </c>
      <c r="J19" s="431">
        <v>745.53700000000003</v>
      </c>
      <c r="K19" s="568">
        <v>24311.070000000003</v>
      </c>
      <c r="L19" s="59">
        <v>7.829984034105923</v>
      </c>
    </row>
    <row r="20" spans="1:12" x14ac:dyDescent="0.2">
      <c r="A20" s="539" t="s">
        <v>169</v>
      </c>
      <c r="B20" s="431">
        <v>692.23400000000004</v>
      </c>
      <c r="C20" s="431">
        <v>389.90800000000002</v>
      </c>
      <c r="D20" s="431">
        <v>363.11</v>
      </c>
      <c r="E20" s="431">
        <v>19.838000000000001</v>
      </c>
      <c r="F20" s="567">
        <v>1465.09</v>
      </c>
      <c r="G20" s="431">
        <v>3175.1950000000002</v>
      </c>
      <c r="H20" s="431">
        <v>4791.4430000000002</v>
      </c>
      <c r="I20" s="431">
        <v>2112.73</v>
      </c>
      <c r="J20" s="431">
        <v>215.74199999999999</v>
      </c>
      <c r="K20" s="568">
        <v>10295.11</v>
      </c>
      <c r="L20" s="59">
        <v>3.3157959287421002</v>
      </c>
    </row>
    <row r="21" spans="1:12" x14ac:dyDescent="0.2">
      <c r="A21" s="539" t="s">
        <v>170</v>
      </c>
      <c r="B21" s="431">
        <v>1587.7670000000001</v>
      </c>
      <c r="C21" s="431">
        <v>704.98900000000003</v>
      </c>
      <c r="D21" s="431">
        <v>775.04</v>
      </c>
      <c r="E21" s="431">
        <v>15.801</v>
      </c>
      <c r="F21" s="567">
        <v>3083.5970000000002</v>
      </c>
      <c r="G21" s="431">
        <v>11017.732</v>
      </c>
      <c r="H21" s="431">
        <v>8799.2860000000001</v>
      </c>
      <c r="I21" s="431">
        <v>5135.1180000000004</v>
      </c>
      <c r="J21" s="431">
        <v>162.13300000000001</v>
      </c>
      <c r="K21" s="568">
        <v>25114.269</v>
      </c>
      <c r="L21" s="59">
        <v>8.0886742252908359</v>
      </c>
    </row>
    <row r="22" spans="1:12" x14ac:dyDescent="0.2">
      <c r="A22" s="218" t="s">
        <v>114</v>
      </c>
      <c r="B22" s="174">
        <v>14963.390000000001</v>
      </c>
      <c r="C22" s="174">
        <v>7957.6130000000012</v>
      </c>
      <c r="D22" s="174">
        <v>11114.065000000002</v>
      </c>
      <c r="E22" s="174">
        <v>829.94899999999996</v>
      </c>
      <c r="F22" s="569">
        <v>34865.017000000007</v>
      </c>
      <c r="G22" s="570">
        <v>139240.55000000002</v>
      </c>
      <c r="H22" s="174">
        <v>95682.959000000003</v>
      </c>
      <c r="I22" s="174">
        <v>65096.145000000004</v>
      </c>
      <c r="J22" s="174">
        <v>10467.186000000002</v>
      </c>
      <c r="K22" s="174">
        <v>310486.84000000003</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7" t="s">
        <v>617</v>
      </c>
      <c r="B26" s="817"/>
      <c r="C26" s="817"/>
      <c r="D26" s="817"/>
      <c r="E26" s="817"/>
      <c r="F26" s="817"/>
      <c r="G26" s="817"/>
      <c r="H26" s="817"/>
    </row>
    <row r="27" spans="1:12" s="18" customFormat="1" x14ac:dyDescent="0.2">
      <c r="A27" s="817"/>
      <c r="B27" s="817"/>
      <c r="C27" s="817"/>
      <c r="D27" s="817"/>
      <c r="E27" s="817"/>
      <c r="F27" s="817"/>
      <c r="G27" s="817"/>
      <c r="H27" s="817"/>
    </row>
    <row r="28" spans="1:12" s="18" customFormat="1" x14ac:dyDescent="0.2">
      <c r="A28" s="817"/>
      <c r="B28" s="817"/>
      <c r="C28" s="817"/>
      <c r="D28" s="817"/>
      <c r="E28" s="817"/>
      <c r="F28" s="817"/>
      <c r="G28" s="817"/>
      <c r="H28" s="817"/>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2" priority="1" operator="between">
      <formula>0</formula>
      <formula>0.5</formula>
    </cfRule>
    <cfRule type="cellIs" dxfId="71" priority="2" operator="between">
      <formula>0</formula>
      <formula>0.49</formula>
    </cfRule>
  </conditionalFormatting>
  <conditionalFormatting sqref="C8">
    <cfRule type="cellIs" dxfId="70" priority="45" operator="between">
      <formula>0</formula>
      <formula>0.5</formula>
    </cfRule>
    <cfRule type="cellIs" dxfId="69" priority="46" operator="between">
      <formula>0</formula>
      <formula>0.49</formula>
    </cfRule>
  </conditionalFormatting>
  <conditionalFormatting sqref="E8:E9">
    <cfRule type="cellIs" dxfId="68" priority="29" operator="between">
      <formula>0</formula>
      <formula>0.5</formula>
    </cfRule>
    <cfRule type="cellIs" dxfId="67" priority="30" operator="between">
      <formula>0</formula>
      <formula>0.49</formula>
    </cfRule>
  </conditionalFormatting>
  <conditionalFormatting sqref="F9">
    <cfRule type="cellIs" dxfId="66" priority="27" operator="between">
      <formula>0</formula>
      <formula>0.5</formula>
    </cfRule>
    <cfRule type="cellIs" dxfId="65" priority="28" operator="between">
      <formula>0</formula>
      <formula>0.49</formula>
    </cfRule>
  </conditionalFormatting>
  <conditionalFormatting sqref="G15">
    <cfRule type="cellIs" dxfId="64" priority="35" operator="between">
      <formula>0</formula>
      <formula>0.5</formula>
    </cfRule>
    <cfRule type="cellIs" dxfId="63" priority="36" operator="between">
      <formula>0</formula>
      <formula>0.49</formula>
    </cfRule>
  </conditionalFormatting>
  <conditionalFormatting sqref="I8">
    <cfRule type="cellIs" dxfId="62" priority="11" operator="between">
      <formula>0</formula>
      <formula>0.5</formula>
    </cfRule>
    <cfRule type="cellIs" dxfId="61" priority="12" operator="between">
      <formula>0</formula>
      <formula>0.49</formula>
    </cfRule>
  </conditionalFormatting>
  <conditionalFormatting sqref="L9">
    <cfRule type="cellIs" dxfId="60" priority="41" operator="between">
      <formula>0</formula>
      <formula>0.5</formula>
    </cfRule>
    <cfRule type="cellIs" dxfId="59"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9"/>
  <sheetViews>
    <sheetView topLeftCell="A25"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0" t="s">
        <v>447</v>
      </c>
      <c r="B3" s="800" t="s">
        <v>448</v>
      </c>
      <c r="C3" s="785">
        <f>INDICE!A3</f>
        <v>45657</v>
      </c>
      <c r="D3" s="785">
        <v>41671</v>
      </c>
      <c r="E3" s="783" t="s">
        <v>115</v>
      </c>
      <c r="F3" s="783"/>
      <c r="G3" s="783" t="s">
        <v>116</v>
      </c>
      <c r="H3" s="783"/>
      <c r="I3" s="783"/>
      <c r="J3" s="161"/>
    </row>
    <row r="4" spans="1:45" x14ac:dyDescent="0.2">
      <c r="A4" s="801"/>
      <c r="B4" s="801"/>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1139.2346400000001</v>
      </c>
      <c r="F5" s="142">
        <v>-77.067046388757831</v>
      </c>
      <c r="G5" s="454">
        <v>1139.2346400000001</v>
      </c>
      <c r="H5" s="142">
        <v>-77.067046388757831</v>
      </c>
      <c r="I5" s="492">
        <v>0.33590627087967301</v>
      </c>
      <c r="J5" s="1"/>
    </row>
    <row r="6" spans="1:45" x14ac:dyDescent="0.2">
      <c r="A6" s="1"/>
      <c r="B6" s="11" t="s">
        <v>466</v>
      </c>
      <c r="C6" s="451">
        <v>728.82758000000001</v>
      </c>
      <c r="D6" s="142" t="s">
        <v>142</v>
      </c>
      <c r="E6" s="454">
        <v>2172.6889100000003</v>
      </c>
      <c r="F6" s="142">
        <v>-60.659115227948298</v>
      </c>
      <c r="G6" s="454">
        <v>2172.6889100000003</v>
      </c>
      <c r="H6" s="142">
        <v>-60.659115227948298</v>
      </c>
      <c r="I6" s="403">
        <v>0.64062292693252498</v>
      </c>
      <c r="J6" s="1"/>
    </row>
    <row r="7" spans="1:45" x14ac:dyDescent="0.2">
      <c r="A7" s="160" t="s">
        <v>454</v>
      </c>
      <c r="B7" s="145"/>
      <c r="C7" s="452">
        <v>728.82758000000001</v>
      </c>
      <c r="D7" s="148" t="s">
        <v>142</v>
      </c>
      <c r="E7" s="452">
        <v>3311.9235500000004</v>
      </c>
      <c r="F7" s="148">
        <v>-68.429006765903893</v>
      </c>
      <c r="G7" s="452">
        <v>3311.9235500000004</v>
      </c>
      <c r="H7" s="224">
        <v>-68.429006765903893</v>
      </c>
      <c r="I7" s="148">
        <v>0.97652919781219794</v>
      </c>
      <c r="J7" s="1"/>
    </row>
    <row r="8" spans="1:45" x14ac:dyDescent="0.2">
      <c r="A8" s="190"/>
      <c r="B8" s="11" t="s">
        <v>231</v>
      </c>
      <c r="C8" s="451">
        <v>3480.5545499999998</v>
      </c>
      <c r="D8" s="142">
        <v>-5.9359338429806074</v>
      </c>
      <c r="E8" s="454">
        <v>57353.556759999992</v>
      </c>
      <c r="F8" s="149">
        <v>-30.781298542563206</v>
      </c>
      <c r="G8" s="454">
        <v>57353.556759999992</v>
      </c>
      <c r="H8" s="149">
        <v>-30.781298542563206</v>
      </c>
      <c r="I8" s="726">
        <v>16.910844084706952</v>
      </c>
      <c r="J8" s="1"/>
    </row>
    <row r="9" spans="1:45" x14ac:dyDescent="0.2">
      <c r="A9" s="160" t="s">
        <v>300</v>
      </c>
      <c r="B9" s="145"/>
      <c r="C9" s="452">
        <v>3480.5545499999998</v>
      </c>
      <c r="D9" s="148">
        <v>-5.9359338429806074</v>
      </c>
      <c r="E9" s="452">
        <v>57353.556759999992</v>
      </c>
      <c r="F9" s="148">
        <v>-30.781298542563206</v>
      </c>
      <c r="G9" s="452">
        <v>57353.556759999992</v>
      </c>
      <c r="H9" s="224">
        <v>-30.781298542563206</v>
      </c>
      <c r="I9" s="148">
        <v>16.910844084706952</v>
      </c>
      <c r="J9" s="1"/>
    </row>
    <row r="10" spans="1:45" s="427" customFormat="1" x14ac:dyDescent="0.2">
      <c r="A10" s="650"/>
      <c r="B10" s="11" t="s">
        <v>233</v>
      </c>
      <c r="C10" s="451">
        <v>0</v>
      </c>
      <c r="D10" s="142" t="s">
        <v>142</v>
      </c>
      <c r="E10" s="454">
        <v>3221.1757199999997</v>
      </c>
      <c r="F10" s="149" t="s">
        <v>142</v>
      </c>
      <c r="G10" s="454">
        <v>3221.1757199999997</v>
      </c>
      <c r="H10" s="149" t="s">
        <v>142</v>
      </c>
      <c r="I10" s="492">
        <v>0.94977196616260318</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1694.9374999999986</v>
      </c>
      <c r="D11" s="142">
        <v>63.057892486858833</v>
      </c>
      <c r="E11" s="454">
        <v>14171.22136</v>
      </c>
      <c r="F11" s="149">
        <v>5.7798924846707926</v>
      </c>
      <c r="G11" s="454">
        <v>14171.22136</v>
      </c>
      <c r="H11" s="149">
        <v>5.7798924846707926</v>
      </c>
      <c r="I11" s="492">
        <v>4.1784211554943305</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1694.9374999999986</v>
      </c>
      <c r="D12" s="412">
        <v>63.057892486858833</v>
      </c>
      <c r="E12" s="455">
        <v>14171.22136</v>
      </c>
      <c r="F12" s="573">
        <v>15.136029229038042</v>
      </c>
      <c r="G12" s="455">
        <v>14171.22136</v>
      </c>
      <c r="H12" s="573">
        <v>15.136029229038042</v>
      </c>
      <c r="I12" s="636">
        <v>4.1784211554943305</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v>-100</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207</v>
      </c>
      <c r="C14" s="451">
        <v>83.809060000000002</v>
      </c>
      <c r="D14" s="142">
        <v>-92.486754338199475</v>
      </c>
      <c r="E14" s="454">
        <v>4670.8133900000003</v>
      </c>
      <c r="F14" s="149">
        <v>-20.33479311259385</v>
      </c>
      <c r="G14" s="454">
        <v>4670.8133900000003</v>
      </c>
      <c r="H14" s="149">
        <v>-20.33479311259385</v>
      </c>
      <c r="I14" s="492">
        <v>1.3772013707463666</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426" t="s">
        <v>322</v>
      </c>
      <c r="C15" s="453">
        <v>83.809060000000002</v>
      </c>
      <c r="D15" s="412">
        <v>-55.061224071775449</v>
      </c>
      <c r="E15" s="455">
        <v>1893.3892800000001</v>
      </c>
      <c r="F15" s="573">
        <v>-11.856152485864939</v>
      </c>
      <c r="G15" s="455">
        <v>1893.3892800000001</v>
      </c>
      <c r="H15" s="573">
        <v>-11.856152485864939</v>
      </c>
      <c r="I15" s="636">
        <v>0.55827071091197589</v>
      </c>
      <c r="J15" s="1"/>
    </row>
    <row r="16" spans="1:45" x14ac:dyDescent="0.2">
      <c r="A16" s="1"/>
      <c r="B16" s="426" t="s">
        <v>319</v>
      </c>
      <c r="C16" s="453">
        <v>0</v>
      </c>
      <c r="D16" s="412">
        <v>-100</v>
      </c>
      <c r="E16" s="455">
        <v>2777.4241100000004</v>
      </c>
      <c r="F16" s="573">
        <v>-25.237286244398117</v>
      </c>
      <c r="G16" s="455">
        <v>2777.4241100000004</v>
      </c>
      <c r="H16" s="573">
        <v>-25.237286244398117</v>
      </c>
      <c r="I16" s="636">
        <v>0.81893065983439073</v>
      </c>
      <c r="J16" s="1"/>
    </row>
    <row r="17" spans="1:45" s="427" customFormat="1" x14ac:dyDescent="0.2">
      <c r="A17" s="425"/>
      <c r="B17" s="11" t="s">
        <v>657</v>
      </c>
      <c r="C17" s="451">
        <v>637.17290000000003</v>
      </c>
      <c r="D17" s="142">
        <v>-5.3364493406935098</v>
      </c>
      <c r="E17" s="454">
        <v>12303.2191</v>
      </c>
      <c r="F17" s="149">
        <v>22.322617678081368</v>
      </c>
      <c r="G17" s="454">
        <v>12303.2191</v>
      </c>
      <c r="H17" s="149">
        <v>22.322617678081368</v>
      </c>
      <c r="I17" s="492">
        <v>3.6276358728844182</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208</v>
      </c>
      <c r="C18" s="451">
        <v>0</v>
      </c>
      <c r="D18" s="142" t="s">
        <v>142</v>
      </c>
      <c r="E18" s="454">
        <v>0</v>
      </c>
      <c r="F18" s="149">
        <v>-100</v>
      </c>
      <c r="G18" s="454">
        <v>0</v>
      </c>
      <c r="H18" s="149">
        <v>-100</v>
      </c>
      <c r="I18" s="492">
        <v>0</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209</v>
      </c>
      <c r="C19" s="451">
        <v>5485.0536199999988</v>
      </c>
      <c r="D19" s="142">
        <v>7.3205251452582124E-2</v>
      </c>
      <c r="E19" s="454">
        <v>72360.328970000002</v>
      </c>
      <c r="F19" s="149">
        <v>-0.4540964260966191</v>
      </c>
      <c r="G19" s="454">
        <v>72360.328970000002</v>
      </c>
      <c r="H19" s="149">
        <v>-0.4540964260966191</v>
      </c>
      <c r="I19" s="492">
        <v>21.335629562615008</v>
      </c>
      <c r="J19" s="1"/>
    </row>
    <row r="20" spans="1:45" x14ac:dyDescent="0.2">
      <c r="A20" s="160" t="s">
        <v>438</v>
      </c>
      <c r="B20" s="145"/>
      <c r="C20" s="452">
        <v>7900.9730799999979</v>
      </c>
      <c r="D20" s="148">
        <v>-4.9116599774180649</v>
      </c>
      <c r="E20" s="452">
        <v>106726.75854</v>
      </c>
      <c r="F20" s="148">
        <v>4.5489385763601362</v>
      </c>
      <c r="G20" s="452">
        <v>106726.75854</v>
      </c>
      <c r="H20" s="224">
        <v>4.5489385763601362</v>
      </c>
      <c r="I20" s="148">
        <v>31.468659927902724</v>
      </c>
      <c r="J20" s="1"/>
    </row>
    <row r="21" spans="1:45" s="427" customFormat="1" x14ac:dyDescent="0.2">
      <c r="A21" s="650"/>
      <c r="B21" s="11" t="s">
        <v>609</v>
      </c>
      <c r="C21" s="451">
        <v>0</v>
      </c>
      <c r="D21" s="142" t="s">
        <v>142</v>
      </c>
      <c r="E21" s="454">
        <v>0</v>
      </c>
      <c r="F21" s="149">
        <v>-100</v>
      </c>
      <c r="G21" s="454">
        <v>0</v>
      </c>
      <c r="H21" s="149">
        <v>-100</v>
      </c>
      <c r="I21" s="492">
        <v>0</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425"/>
      <c r="B22" s="11" t="s">
        <v>323</v>
      </c>
      <c r="C22" s="451">
        <v>1745.75468</v>
      </c>
      <c r="D22" s="142">
        <v>-0.36940636567562207</v>
      </c>
      <c r="E22" s="454">
        <v>11281.07935</v>
      </c>
      <c r="F22" s="149">
        <v>-20.389332212526153</v>
      </c>
      <c r="G22" s="454">
        <v>11281.07935</v>
      </c>
      <c r="H22" s="149">
        <v>-20.389332212526153</v>
      </c>
      <c r="I22" s="492">
        <v>3.3262553322256636</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160" t="s">
        <v>337</v>
      </c>
      <c r="B23" s="145"/>
      <c r="C23" s="452">
        <v>1745.75468</v>
      </c>
      <c r="D23" s="148">
        <v>-0.36940636567562207</v>
      </c>
      <c r="E23" s="452">
        <v>11281.07935</v>
      </c>
      <c r="F23" s="148">
        <v>-33.923465036196269</v>
      </c>
      <c r="G23" s="452">
        <v>11281.07935</v>
      </c>
      <c r="H23" s="224">
        <v>-33.923465036196269</v>
      </c>
      <c r="I23" s="148">
        <v>3.3262553322256636</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650"/>
      <c r="B24" s="11" t="s">
        <v>212</v>
      </c>
      <c r="C24" s="451">
        <v>0</v>
      </c>
      <c r="D24" s="142" t="s">
        <v>142</v>
      </c>
      <c r="E24" s="454">
        <v>2053.4746399999999</v>
      </c>
      <c r="F24" s="149">
        <v>-34.002710418581643</v>
      </c>
      <c r="G24" s="454">
        <v>2053.4746399999999</v>
      </c>
      <c r="H24" s="149">
        <v>-34.002710418581643</v>
      </c>
      <c r="I24" s="492">
        <v>0.60547229205423281</v>
      </c>
      <c r="J24" s="1"/>
    </row>
    <row r="25" spans="1:45" x14ac:dyDescent="0.2">
      <c r="A25" s="425"/>
      <c r="B25" s="11" t="s">
        <v>213</v>
      </c>
      <c r="C25" s="451">
        <v>9764.3110399999987</v>
      </c>
      <c r="D25" s="142">
        <v>-2.4266551270242425</v>
      </c>
      <c r="E25" s="454">
        <v>131202.26506999999</v>
      </c>
      <c r="F25" s="149">
        <v>12.859982347212565</v>
      </c>
      <c r="G25" s="454">
        <v>131202.26506999999</v>
      </c>
      <c r="H25" s="149">
        <v>12.859982347212565</v>
      </c>
      <c r="I25" s="492">
        <v>38.685326133192426</v>
      </c>
      <c r="J25" s="1"/>
    </row>
    <row r="26" spans="1:45" x14ac:dyDescent="0.2">
      <c r="A26" s="1"/>
      <c r="B26" s="426" t="s">
        <v>322</v>
      </c>
      <c r="C26" s="453">
        <v>9764.3110399999987</v>
      </c>
      <c r="D26" s="412">
        <v>6.2252949132945341</v>
      </c>
      <c r="E26" s="455">
        <v>105890.82689000001</v>
      </c>
      <c r="F26" s="573">
        <v>11.649703996002614</v>
      </c>
      <c r="G26" s="455">
        <v>105890.82689000001</v>
      </c>
      <c r="H26" s="573">
        <v>11.649703996002614</v>
      </c>
      <c r="I26" s="636">
        <v>31.222183325627196</v>
      </c>
      <c r="J26" s="1"/>
    </row>
    <row r="27" spans="1:45" x14ac:dyDescent="0.2">
      <c r="A27" s="1"/>
      <c r="B27" s="426" t="s">
        <v>319</v>
      </c>
      <c r="C27" s="453">
        <v>0</v>
      </c>
      <c r="D27" s="412">
        <v>-100</v>
      </c>
      <c r="E27" s="455">
        <v>25311.438180000001</v>
      </c>
      <c r="F27" s="573">
        <v>18.221214622648318</v>
      </c>
      <c r="G27" s="455">
        <v>25311.438180000001</v>
      </c>
      <c r="H27" s="573">
        <v>18.221214622648318</v>
      </c>
      <c r="I27" s="636">
        <v>7.46314280756524</v>
      </c>
      <c r="J27" s="1"/>
    </row>
    <row r="28" spans="1:45" x14ac:dyDescent="0.2">
      <c r="A28" s="425"/>
      <c r="B28" s="11" t="s">
        <v>214</v>
      </c>
      <c r="C28" s="451">
        <v>0</v>
      </c>
      <c r="D28" s="142" t="s">
        <v>142</v>
      </c>
      <c r="E28" s="454">
        <v>0</v>
      </c>
      <c r="F28" s="149">
        <v>-100</v>
      </c>
      <c r="G28" s="454">
        <v>0</v>
      </c>
      <c r="H28" s="149">
        <v>-100</v>
      </c>
      <c r="I28" s="492">
        <v>0</v>
      </c>
      <c r="J28" s="1"/>
    </row>
    <row r="29" spans="1:45" x14ac:dyDescent="0.2">
      <c r="A29" s="1"/>
      <c r="B29" s="11" t="s">
        <v>676</v>
      </c>
      <c r="C29" s="451">
        <v>0</v>
      </c>
      <c r="D29" s="142" t="s">
        <v>142</v>
      </c>
      <c r="E29" s="454">
        <v>2795.1777099999999</v>
      </c>
      <c r="F29" s="149" t="s">
        <v>142</v>
      </c>
      <c r="G29" s="454">
        <v>2795.1777099999999</v>
      </c>
      <c r="H29" s="149" t="s">
        <v>142</v>
      </c>
      <c r="I29" s="492">
        <v>0.82416535456829498</v>
      </c>
      <c r="J29" s="1"/>
    </row>
    <row r="30" spans="1:45" x14ac:dyDescent="0.2">
      <c r="A30" s="1"/>
      <c r="B30" s="11" t="s">
        <v>215</v>
      </c>
      <c r="C30" s="451">
        <v>0</v>
      </c>
      <c r="D30" s="142">
        <v>-100</v>
      </c>
      <c r="E30" s="454">
        <v>0</v>
      </c>
      <c r="F30" s="149">
        <v>-100</v>
      </c>
      <c r="G30" s="454">
        <v>0</v>
      </c>
      <c r="H30" s="149">
        <v>-100</v>
      </c>
      <c r="I30" s="492">
        <v>0</v>
      </c>
      <c r="J30" s="1"/>
    </row>
    <row r="31" spans="1:45" x14ac:dyDescent="0.2">
      <c r="A31" s="1"/>
      <c r="B31" s="11" t="s">
        <v>583</v>
      </c>
      <c r="C31" s="451">
        <v>0</v>
      </c>
      <c r="D31" s="142" t="s">
        <v>142</v>
      </c>
      <c r="E31" s="454">
        <v>0</v>
      </c>
      <c r="F31" s="149">
        <v>-100</v>
      </c>
      <c r="G31" s="454">
        <v>0</v>
      </c>
      <c r="H31" s="149">
        <v>-100</v>
      </c>
      <c r="I31" s="492">
        <v>0</v>
      </c>
      <c r="J31" s="1"/>
    </row>
    <row r="32" spans="1:45" x14ac:dyDescent="0.2">
      <c r="A32" s="425"/>
      <c r="B32" s="11" t="s">
        <v>217</v>
      </c>
      <c r="C32" s="451">
        <v>3099.8552199999999</v>
      </c>
      <c r="D32" s="142">
        <v>17.981355106553355</v>
      </c>
      <c r="E32" s="454">
        <v>24348.605530000001</v>
      </c>
      <c r="F32" s="149">
        <v>-54.78757570550048</v>
      </c>
      <c r="G32" s="454">
        <v>24348.605530000001</v>
      </c>
      <c r="H32" s="149">
        <v>-54.78757570550048</v>
      </c>
      <c r="I32" s="492">
        <v>7.1792491182523053</v>
      </c>
      <c r="J32" s="1"/>
    </row>
    <row r="33" spans="1:10" x14ac:dyDescent="0.2">
      <c r="A33" s="160" t="s">
        <v>439</v>
      </c>
      <c r="B33" s="145"/>
      <c r="C33" s="452">
        <v>12864.166259999998</v>
      </c>
      <c r="D33" s="148">
        <v>-4.3918765262194253</v>
      </c>
      <c r="E33" s="452">
        <v>160399.52294999998</v>
      </c>
      <c r="F33" s="148">
        <v>-12.759544304627171</v>
      </c>
      <c r="G33" s="452">
        <v>160399.52294999998</v>
      </c>
      <c r="H33" s="224">
        <v>-12.759544304627171</v>
      </c>
      <c r="I33" s="148">
        <v>47.294212898067265</v>
      </c>
      <c r="J33" s="1"/>
    </row>
    <row r="34" spans="1:10" x14ac:dyDescent="0.2">
      <c r="A34" s="650"/>
      <c r="B34" s="11" t="s">
        <v>627</v>
      </c>
      <c r="C34" s="451">
        <v>0</v>
      </c>
      <c r="D34" s="142" t="s">
        <v>142</v>
      </c>
      <c r="E34" s="454">
        <v>0</v>
      </c>
      <c r="F34" s="149">
        <v>-100</v>
      </c>
      <c r="G34" s="454">
        <v>0</v>
      </c>
      <c r="H34" s="149">
        <v>-100</v>
      </c>
      <c r="I34" s="492">
        <v>0</v>
      </c>
      <c r="J34" s="1"/>
    </row>
    <row r="35" spans="1:10" x14ac:dyDescent="0.2">
      <c r="A35" s="425"/>
      <c r="B35" s="11" t="s">
        <v>684</v>
      </c>
      <c r="C35" s="451">
        <v>0</v>
      </c>
      <c r="D35" s="142" t="s">
        <v>142</v>
      </c>
      <c r="E35" s="454">
        <v>79.695959999999999</v>
      </c>
      <c r="F35" s="149" t="s">
        <v>142</v>
      </c>
      <c r="G35" s="454">
        <v>79.695959999999999</v>
      </c>
      <c r="H35" s="149" t="s">
        <v>142</v>
      </c>
      <c r="I35" s="763">
        <v>2.3498559285184288E-2</v>
      </c>
      <c r="J35" s="724"/>
    </row>
    <row r="36" spans="1:10" x14ac:dyDescent="0.2">
      <c r="A36" s="160" t="s">
        <v>455</v>
      </c>
      <c r="B36" s="145"/>
      <c r="C36" s="452">
        <v>0</v>
      </c>
      <c r="D36" s="148" t="s">
        <v>142</v>
      </c>
      <c r="E36" s="452">
        <v>79.695959999999999</v>
      </c>
      <c r="F36" s="148">
        <v>13.165057686575981</v>
      </c>
      <c r="G36" s="452">
        <v>79.695959999999999</v>
      </c>
      <c r="H36" s="224">
        <v>13.165057686575981</v>
      </c>
      <c r="I36" s="734">
        <v>2.3498559285184288E-2</v>
      </c>
      <c r="J36" s="1"/>
    </row>
    <row r="37" spans="1:10" x14ac:dyDescent="0.2">
      <c r="A37" s="657" t="s">
        <v>114</v>
      </c>
      <c r="B37" s="658"/>
      <c r="C37" s="658">
        <v>26720.276149999991</v>
      </c>
      <c r="D37" s="659">
        <v>-1.8236358135792095</v>
      </c>
      <c r="E37" s="150">
        <v>339152.53711000003</v>
      </c>
      <c r="F37" s="659">
        <v>-14.449225680363718</v>
      </c>
      <c r="G37" s="150">
        <v>339152.53711000003</v>
      </c>
      <c r="H37" s="660">
        <v>-14.449225680363718</v>
      </c>
      <c r="I37" s="661">
        <v>100</v>
      </c>
      <c r="J37" s="166"/>
    </row>
    <row r="38" spans="1:10" x14ac:dyDescent="0.2">
      <c r="A38" s="671" t="s">
        <v>324</v>
      </c>
      <c r="B38" s="691"/>
      <c r="C38" s="181">
        <v>12180.230499999998</v>
      </c>
      <c r="D38" s="155">
        <v>9.819512423196878</v>
      </c>
      <c r="E38" s="514">
        <v>134258.65662999998</v>
      </c>
      <c r="F38" s="515">
        <v>12.485576083529585</v>
      </c>
      <c r="G38" s="514">
        <v>134258.65662999998</v>
      </c>
      <c r="H38" s="515">
        <v>12.485576083529585</v>
      </c>
      <c r="I38" s="515">
        <v>39.586511064917914</v>
      </c>
      <c r="J38" s="1"/>
    </row>
    <row r="39" spans="1:10" x14ac:dyDescent="0.2">
      <c r="A39" s="671" t="s">
        <v>325</v>
      </c>
      <c r="B39" s="691"/>
      <c r="C39" s="181">
        <v>14540.045649999998</v>
      </c>
      <c r="D39" s="155">
        <v>-9.8318183581202785</v>
      </c>
      <c r="E39" s="514">
        <v>204893.88048000005</v>
      </c>
      <c r="F39" s="515">
        <v>-26.051880932138406</v>
      </c>
      <c r="G39" s="514">
        <v>204893.88048000005</v>
      </c>
      <c r="H39" s="515">
        <v>-26.051880932138406</v>
      </c>
      <c r="I39" s="515">
        <v>60.413488935082093</v>
      </c>
      <c r="J39" s="1"/>
    </row>
    <row r="40" spans="1:10" ht="14.25" customHeight="1" x14ac:dyDescent="0.2">
      <c r="A40" s="469" t="s">
        <v>442</v>
      </c>
      <c r="B40" s="153"/>
      <c r="C40" s="405">
        <v>5896.474009999999</v>
      </c>
      <c r="D40" s="406">
        <v>-9.6774555696980471</v>
      </c>
      <c r="E40" s="407">
        <v>91719.986329999985</v>
      </c>
      <c r="F40" s="408">
        <v>-18.341590079890388</v>
      </c>
      <c r="G40" s="407">
        <v>91719.986329999985</v>
      </c>
      <c r="H40" s="408">
        <v>-18.341590079890388</v>
      </c>
      <c r="I40" s="408">
        <v>27.043874449994671</v>
      </c>
      <c r="J40" s="1"/>
    </row>
    <row r="41" spans="1:10" ht="14.25" customHeight="1" x14ac:dyDescent="0.2">
      <c r="A41" s="469" t="s">
        <v>443</v>
      </c>
      <c r="B41" s="153"/>
      <c r="C41" s="405">
        <v>20823.802139999993</v>
      </c>
      <c r="D41" s="406">
        <v>0.6546475361945352</v>
      </c>
      <c r="E41" s="407">
        <v>247432.55078000002</v>
      </c>
      <c r="F41" s="408">
        <v>-12.910412291323395</v>
      </c>
      <c r="G41" s="407">
        <v>247432.55078000002</v>
      </c>
      <c r="H41" s="408">
        <v>-12.910412291323395</v>
      </c>
      <c r="I41" s="408">
        <v>72.956125550005325</v>
      </c>
      <c r="J41" s="1"/>
    </row>
    <row r="42" spans="1:10" ht="14.25" customHeight="1" x14ac:dyDescent="0.2">
      <c r="A42" s="671" t="s">
        <v>444</v>
      </c>
      <c r="B42" s="691"/>
      <c r="C42" s="181">
        <v>2332.1103999999987</v>
      </c>
      <c r="D42" s="155">
        <v>36.176707750982281</v>
      </c>
      <c r="E42" s="514">
        <v>29695.616180000001</v>
      </c>
      <c r="F42" s="706">
        <v>26.607283169486927</v>
      </c>
      <c r="G42" s="514">
        <v>29695.616180000001</v>
      </c>
      <c r="H42" s="706">
        <v>26.607283169486927</v>
      </c>
      <c r="I42" s="515">
        <v>8.7558289945413517</v>
      </c>
      <c r="J42" s="1"/>
    </row>
    <row r="43" spans="1:10" s="1" customFormat="1" ht="15" customHeight="1" x14ac:dyDescent="0.2">
      <c r="A43" s="581"/>
      <c r="B43" s="581"/>
      <c r="C43" s="581"/>
      <c r="D43" s="581"/>
      <c r="E43" s="581"/>
      <c r="F43" s="581"/>
      <c r="G43" s="581"/>
      <c r="H43" s="581"/>
      <c r="I43" s="161" t="s">
        <v>220</v>
      </c>
    </row>
    <row r="44" spans="1:10" s="1" customFormat="1" ht="15" customHeight="1" x14ac:dyDescent="0.2">
      <c r="A44" s="828" t="s">
        <v>647</v>
      </c>
      <c r="B44" s="828"/>
      <c r="C44" s="828"/>
      <c r="D44" s="828"/>
      <c r="E44" s="828"/>
      <c r="F44" s="828"/>
      <c r="G44" s="828"/>
      <c r="H44" s="828"/>
      <c r="I44" s="828"/>
    </row>
    <row r="45" spans="1:10" s="1" customFormat="1" x14ac:dyDescent="0.2">
      <c r="A45" s="428" t="s">
        <v>468</v>
      </c>
      <c r="I45" s="653"/>
    </row>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sheetData>
  <mergeCells count="6">
    <mergeCell ref="A44:I44"/>
    <mergeCell ref="A3:A4"/>
    <mergeCell ref="B3:B4"/>
    <mergeCell ref="C3:D3"/>
    <mergeCell ref="E3:F3"/>
    <mergeCell ref="G3:I3"/>
  </mergeCells>
  <conditionalFormatting sqref="D15:D16">
    <cfRule type="cellIs" dxfId="58" priority="8" operator="between">
      <formula>-0.05</formula>
      <formula>0.05</formula>
    </cfRule>
  </conditionalFormatting>
  <conditionalFormatting sqref="D26:D27">
    <cfRule type="cellIs" dxfId="57" priority="4" operator="between">
      <formula>-0.05</formula>
      <formula>0.05</formula>
    </cfRule>
  </conditionalFormatting>
  <conditionalFormatting sqref="F39:F42">
    <cfRule type="cellIs" dxfId="56" priority="17" operator="between">
      <formula>0</formula>
      <formula>0.5</formula>
    </cfRule>
    <cfRule type="cellIs" dxfId="55" priority="18" operator="between">
      <formula>-0.49</formula>
      <formula>0.49</formula>
    </cfRule>
  </conditionalFormatting>
  <conditionalFormatting sqref="H39:H42">
    <cfRule type="cellIs" dxfId="54" priority="19" operator="between">
      <formula>0</formula>
      <formula>0.5</formula>
    </cfRule>
    <cfRule type="cellIs" dxfId="53" priority="20" operator="between">
      <formula>-0.49</formula>
      <formula>0.49</formula>
    </cfRule>
  </conditionalFormatting>
  <conditionalFormatting sqref="I8">
    <cfRule type="cellIs" dxfId="52" priority="45" operator="between">
      <formula>0</formula>
      <formula>0.5</formula>
    </cfRule>
    <cfRule type="cellIs" dxfId="51" priority="46" operator="between">
      <formula>0</formula>
      <formula>0.49</formula>
    </cfRule>
  </conditionalFormatting>
  <conditionalFormatting sqref="I35:I37">
    <cfRule type="cellIs" dxfId="50" priority="1" stopIfTrue="1" operator="equal">
      <formula>0</formula>
    </cfRule>
  </conditionalFormatting>
  <conditionalFormatting sqref="I35:I42">
    <cfRule type="cellIs" dxfId="49" priority="2" operator="between">
      <formula>0</formula>
      <formula>0.5</formula>
    </cfRule>
    <cfRule type="cellIs" dxfId="48"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0" t="s">
        <v>18</v>
      </c>
      <c r="B1" s="820"/>
      <c r="C1" s="820"/>
      <c r="D1" s="820"/>
      <c r="E1" s="820"/>
      <c r="F1" s="820"/>
      <c r="G1" s="1"/>
      <c r="H1" s="1"/>
    </row>
    <row r="2" spans="1:9" x14ac:dyDescent="0.2">
      <c r="A2" s="821"/>
      <c r="B2" s="821"/>
      <c r="C2" s="821"/>
      <c r="D2" s="821"/>
      <c r="E2" s="821"/>
      <c r="F2" s="821"/>
      <c r="G2" s="10"/>
      <c r="H2" s="55" t="s">
        <v>463</v>
      </c>
    </row>
    <row r="3" spans="1:9" x14ac:dyDescent="0.2">
      <c r="A3" s="11"/>
      <c r="B3" s="785">
        <f>INDICE!A3</f>
        <v>45657</v>
      </c>
      <c r="C3" s="785">
        <v>41671</v>
      </c>
      <c r="D3" s="783" t="s">
        <v>115</v>
      </c>
      <c r="E3" s="783"/>
      <c r="F3" s="783" t="s">
        <v>116</v>
      </c>
      <c r="G3" s="783"/>
      <c r="H3" s="783"/>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12180.230499999998</v>
      </c>
      <c r="C5" s="227">
        <v>9.8195124231968602</v>
      </c>
      <c r="D5" s="226">
        <v>134258.65662999998</v>
      </c>
      <c r="E5" s="227">
        <v>12.485576083529585</v>
      </c>
      <c r="F5" s="226">
        <v>134258.65662999998</v>
      </c>
      <c r="G5" s="227">
        <v>12.485576083529585</v>
      </c>
      <c r="H5" s="227">
        <v>39.586511064917914</v>
      </c>
    </row>
    <row r="6" spans="1:9" x14ac:dyDescent="0.2">
      <c r="A6" s="402" t="s">
        <v>327</v>
      </c>
      <c r="B6" s="712">
        <v>9764.3110399999987</v>
      </c>
      <c r="C6" s="468">
        <v>6.2252949132945341</v>
      </c>
      <c r="D6" s="429">
        <v>105890.82689000001</v>
      </c>
      <c r="E6" s="430">
        <v>11.649703996002614</v>
      </c>
      <c r="F6" s="429">
        <v>105890.82689000001</v>
      </c>
      <c r="G6" s="430">
        <v>11.649703996002614</v>
      </c>
      <c r="H6" s="714">
        <v>31.222183325627196</v>
      </c>
    </row>
    <row r="7" spans="1:9" x14ac:dyDescent="0.2">
      <c r="A7" s="402" t="s">
        <v>515</v>
      </c>
      <c r="B7" s="713">
        <v>637.17290000000003</v>
      </c>
      <c r="C7" s="500">
        <v>-5.3364493406935098</v>
      </c>
      <c r="D7" s="431">
        <v>12303.2191</v>
      </c>
      <c r="E7" s="500">
        <v>22.322617678081368</v>
      </c>
      <c r="F7" s="431">
        <v>12303.2191</v>
      </c>
      <c r="G7" s="438">
        <v>22.322617678081368</v>
      </c>
      <c r="H7" s="736">
        <v>3.6276358728844182</v>
      </c>
    </row>
    <row r="8" spans="1:9" x14ac:dyDescent="0.2">
      <c r="A8" s="402" t="s">
        <v>516</v>
      </c>
      <c r="B8" s="713">
        <v>1778.7465599999987</v>
      </c>
      <c r="C8" s="468">
        <v>45.089404039358719</v>
      </c>
      <c r="D8" s="429">
        <v>16064.610640000001</v>
      </c>
      <c r="E8" s="468">
        <v>11.125252771546744</v>
      </c>
      <c r="F8" s="429">
        <v>16064.610640000001</v>
      </c>
      <c r="G8" s="468">
        <v>11.125252771546744</v>
      </c>
      <c r="H8" s="714">
        <v>4.7366918664063062</v>
      </c>
    </row>
    <row r="9" spans="1:9" x14ac:dyDescent="0.2">
      <c r="A9" s="409" t="s">
        <v>329</v>
      </c>
      <c r="B9" s="411">
        <v>14540.045649999998</v>
      </c>
      <c r="C9" s="227">
        <v>-9.8318183581202874</v>
      </c>
      <c r="D9" s="411">
        <v>204893.88048000005</v>
      </c>
      <c r="E9" s="227">
        <v>-26.051880932138406</v>
      </c>
      <c r="F9" s="411">
        <v>204893.88048000005</v>
      </c>
      <c r="G9" s="227">
        <v>-26.051880932138406</v>
      </c>
      <c r="H9" s="227">
        <v>60.413488935082093</v>
      </c>
    </row>
    <row r="10" spans="1:9" x14ac:dyDescent="0.2">
      <c r="A10" s="402" t="s">
        <v>330</v>
      </c>
      <c r="B10" s="712">
        <v>1745.75468</v>
      </c>
      <c r="C10" s="432">
        <v>-15.811705623844485</v>
      </c>
      <c r="D10" s="429">
        <v>27815.219689999998</v>
      </c>
      <c r="E10" s="430">
        <v>-35.48281464180932</v>
      </c>
      <c r="F10" s="429">
        <v>27815.219689999998</v>
      </c>
      <c r="G10" s="430">
        <v>-35.48281464180932</v>
      </c>
      <c r="H10" s="714">
        <v>8.2013892412600384</v>
      </c>
    </row>
    <row r="11" spans="1:9" x14ac:dyDescent="0.2">
      <c r="A11" s="402" t="s">
        <v>331</v>
      </c>
      <c r="B11" s="712">
        <v>3288.44949</v>
      </c>
      <c r="C11" s="430">
        <v>-25.286235927866151</v>
      </c>
      <c r="D11" s="429">
        <v>52330.227460000009</v>
      </c>
      <c r="E11" s="73">
        <v>-16.268820351890781</v>
      </c>
      <c r="F11" s="429">
        <v>52330.227460000009</v>
      </c>
      <c r="G11" s="430">
        <v>-16.268820351890781</v>
      </c>
      <c r="H11" s="714">
        <v>15.429702489009342</v>
      </c>
    </row>
    <row r="12" spans="1:9" x14ac:dyDescent="0.2">
      <c r="A12" s="402" t="s">
        <v>332</v>
      </c>
      <c r="B12" s="712">
        <v>0</v>
      </c>
      <c r="C12" s="438">
        <v>-100</v>
      </c>
      <c r="D12" s="429">
        <v>27072.254850000001</v>
      </c>
      <c r="E12" s="430">
        <v>-37.245805150297102</v>
      </c>
      <c r="F12" s="429">
        <v>27072.254850000001</v>
      </c>
      <c r="G12" s="430">
        <v>-37.245805150297102</v>
      </c>
      <c r="H12" s="714">
        <v>7.9823241426082685</v>
      </c>
    </row>
    <row r="13" spans="1:9" x14ac:dyDescent="0.2">
      <c r="A13" s="402" t="s">
        <v>333</v>
      </c>
      <c r="B13" s="712">
        <v>3170.2461399999997</v>
      </c>
      <c r="C13" s="430">
        <v>18.465458556049931</v>
      </c>
      <c r="D13" s="429">
        <v>33864.351880000002</v>
      </c>
      <c r="E13" s="430">
        <v>-27.415165280569028</v>
      </c>
      <c r="F13" s="429">
        <v>33864.351880000002</v>
      </c>
      <c r="G13" s="430">
        <v>-27.415165280569028</v>
      </c>
      <c r="H13" s="714">
        <v>9.9849914638900383</v>
      </c>
    </row>
    <row r="14" spans="1:9" x14ac:dyDescent="0.2">
      <c r="A14" s="402" t="s">
        <v>334</v>
      </c>
      <c r="B14" s="712">
        <v>2196.6041299999997</v>
      </c>
      <c r="C14" s="430">
        <v>-33.016526944007161</v>
      </c>
      <c r="D14" s="429">
        <v>23709.986900000004</v>
      </c>
      <c r="E14" s="430">
        <v>-20.561509767408502</v>
      </c>
      <c r="F14" s="429">
        <v>23709.986900000004</v>
      </c>
      <c r="G14" s="430">
        <v>-20.561509767408502</v>
      </c>
      <c r="H14" s="714">
        <v>6.9909507686536791</v>
      </c>
    </row>
    <row r="15" spans="1:9" x14ac:dyDescent="0.2">
      <c r="A15" s="402" t="s">
        <v>654</v>
      </c>
      <c r="B15" s="712">
        <v>856.43709000000001</v>
      </c>
      <c r="C15" s="500">
        <v>-22.05873871947162</v>
      </c>
      <c r="D15" s="429">
        <v>12805.079159999999</v>
      </c>
      <c r="E15" s="500">
        <v>72.9986236190298</v>
      </c>
      <c r="F15" s="429">
        <v>12805.079159999999</v>
      </c>
      <c r="G15" s="500">
        <v>72.9986236190298</v>
      </c>
      <c r="H15" s="714">
        <v>3.7756106055154843</v>
      </c>
    </row>
    <row r="16" spans="1:9" x14ac:dyDescent="0.2">
      <c r="A16" s="402" t="s">
        <v>335</v>
      </c>
      <c r="B16" s="712">
        <v>3282.5541200000002</v>
      </c>
      <c r="C16" s="431">
        <v>0</v>
      </c>
      <c r="D16" s="429">
        <v>27296.760540000003</v>
      </c>
      <c r="E16" s="430">
        <v>-38.553017141375221</v>
      </c>
      <c r="F16" s="429">
        <v>27296.760540000003</v>
      </c>
      <c r="G16" s="430">
        <v>-38.553017141375221</v>
      </c>
      <c r="H16" s="715">
        <v>8.0485202241452285</v>
      </c>
    </row>
    <row r="17" spans="1:8" x14ac:dyDescent="0.2">
      <c r="A17" s="409" t="s">
        <v>534</v>
      </c>
      <c r="B17" s="516">
        <v>0</v>
      </c>
      <c r="C17" s="656" t="s">
        <v>142</v>
      </c>
      <c r="D17" s="411">
        <v>0</v>
      </c>
      <c r="E17" s="646" t="s">
        <v>142</v>
      </c>
      <c r="F17" s="411">
        <v>0</v>
      </c>
      <c r="G17" s="413" t="s">
        <v>142</v>
      </c>
      <c r="H17" s="411">
        <v>0</v>
      </c>
    </row>
    <row r="18" spans="1:8" x14ac:dyDescent="0.2">
      <c r="A18" s="410" t="s">
        <v>114</v>
      </c>
      <c r="B18" s="61">
        <v>26720.276149999998</v>
      </c>
      <c r="C18" s="62">
        <v>-1.8236358135791819</v>
      </c>
      <c r="D18" s="61">
        <v>339152.53711000003</v>
      </c>
      <c r="E18" s="62">
        <v>-14.449225680363718</v>
      </c>
      <c r="F18" s="61">
        <v>339152.53711000003</v>
      </c>
      <c r="G18" s="62">
        <v>-14.449225680363718</v>
      </c>
      <c r="H18" s="62">
        <v>100</v>
      </c>
    </row>
    <row r="19" spans="1:8" x14ac:dyDescent="0.2">
      <c r="A19" s="156"/>
      <c r="B19" s="1"/>
      <c r="C19" s="1"/>
      <c r="D19" s="1"/>
      <c r="E19" s="1"/>
      <c r="F19" s="1"/>
      <c r="G19" s="1"/>
      <c r="H19" s="161" t="s">
        <v>220</v>
      </c>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7" priority="5" operator="between">
      <formula>0.0001</formula>
      <formula>0.44999</formula>
    </cfRule>
  </conditionalFormatting>
  <conditionalFormatting sqref="C15">
    <cfRule type="cellIs" dxfId="46" priority="11" operator="between">
      <formula>0.0001</formula>
      <formula>0.44999</formula>
    </cfRule>
  </conditionalFormatting>
  <conditionalFormatting sqref="C17">
    <cfRule type="cellIs" dxfId="45" priority="20" operator="between">
      <formula>0</formula>
      <formula>0.5</formula>
    </cfRule>
    <cfRule type="cellIs" dxfId="44" priority="21" operator="between">
      <formula>0</formula>
      <formula>0.49</formula>
    </cfRule>
  </conditionalFormatting>
  <conditionalFormatting sqref="E7">
    <cfRule type="cellIs" dxfId="43" priority="1" operator="between">
      <formula>0.0001</formula>
      <formula>0.44999</formula>
    </cfRule>
  </conditionalFormatting>
  <conditionalFormatting sqref="E11">
    <cfRule type="cellIs" dxfId="42" priority="14" operator="between">
      <formula>-0.5</formula>
      <formula>0.5</formula>
    </cfRule>
    <cfRule type="cellIs" dxfId="41" priority="15" operator="between">
      <formula>0</formula>
      <formula>0.49</formula>
    </cfRule>
  </conditionalFormatting>
  <conditionalFormatting sqref="E15">
    <cfRule type="cellIs" dxfId="40" priority="7" operator="between">
      <formula>0.0001</formula>
      <formula>0.44999</formula>
    </cfRule>
  </conditionalFormatting>
  <conditionalFormatting sqref="E17:E18">
    <cfRule type="cellIs" dxfId="39" priority="25" operator="between">
      <formula>0.00001</formula>
      <formula>0.049999</formula>
    </cfRule>
  </conditionalFormatting>
  <conditionalFormatting sqref="G15">
    <cfRule type="cellIs" dxfId="38" priority="6" operator="between">
      <formula>0.0001</formula>
      <formula>0.44999</formula>
    </cfRule>
  </conditionalFormatting>
  <conditionalFormatting sqref="G17:G18">
    <cfRule type="cellIs" dxfId="37" priority="24" operator="between">
      <formula>0.00001</formula>
      <formula>0.049999</formula>
    </cfRule>
  </conditionalFormatting>
  <conditionalFormatting sqref="H7">
    <cfRule type="cellIs" dxfId="36"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85">
        <f>INDICE!A3</f>
        <v>45657</v>
      </c>
      <c r="C3" s="783">
        <v>41671</v>
      </c>
      <c r="D3" s="783" t="s">
        <v>115</v>
      </c>
      <c r="E3" s="783"/>
      <c r="F3" s="783" t="s">
        <v>116</v>
      </c>
      <c r="G3" s="783"/>
      <c r="H3" s="1"/>
    </row>
    <row r="4" spans="1:8" x14ac:dyDescent="0.2">
      <c r="A4" s="66"/>
      <c r="B4" s="184" t="s">
        <v>339</v>
      </c>
      <c r="C4" s="185" t="s">
        <v>417</v>
      </c>
      <c r="D4" s="184" t="s">
        <v>339</v>
      </c>
      <c r="E4" s="185" t="s">
        <v>417</v>
      </c>
      <c r="F4" s="184" t="s">
        <v>339</v>
      </c>
      <c r="G4" s="186" t="s">
        <v>417</v>
      </c>
      <c r="H4" s="1"/>
    </row>
    <row r="5" spans="1:8" x14ac:dyDescent="0.2">
      <c r="A5" s="433" t="s">
        <v>464</v>
      </c>
      <c r="B5" s="434">
        <v>32.962863563881527</v>
      </c>
      <c r="C5" s="416">
        <v>-11.671014866733879</v>
      </c>
      <c r="D5" s="435">
        <v>31.697653841345698</v>
      </c>
      <c r="E5" s="416">
        <v>-17.310600630639385</v>
      </c>
      <c r="F5" s="435">
        <v>31.697653841345698</v>
      </c>
      <c r="G5" s="416">
        <v>-17.310600630639385</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6"/>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20" t="s">
        <v>336</v>
      </c>
      <c r="B1" s="820"/>
      <c r="C1" s="820"/>
      <c r="D1" s="820"/>
      <c r="E1" s="820"/>
      <c r="F1" s="820"/>
      <c r="G1" s="820"/>
      <c r="H1" s="1"/>
      <c r="I1" s="1"/>
    </row>
    <row r="2" spans="1:15" x14ac:dyDescent="0.2">
      <c r="A2" s="821"/>
      <c r="B2" s="821"/>
      <c r="C2" s="821"/>
      <c r="D2" s="821"/>
      <c r="E2" s="821"/>
      <c r="F2" s="821"/>
      <c r="G2" s="821"/>
      <c r="H2" s="10"/>
      <c r="I2" s="55" t="s">
        <v>463</v>
      </c>
    </row>
    <row r="3" spans="1:15" x14ac:dyDescent="0.2">
      <c r="A3" s="800" t="s">
        <v>447</v>
      </c>
      <c r="B3" s="800" t="s">
        <v>448</v>
      </c>
      <c r="C3" s="781">
        <f>INDICE!A3</f>
        <v>45657</v>
      </c>
      <c r="D3" s="782">
        <v>41671</v>
      </c>
      <c r="E3" s="782" t="s">
        <v>115</v>
      </c>
      <c r="F3" s="782"/>
      <c r="G3" s="782" t="s">
        <v>116</v>
      </c>
      <c r="H3" s="782"/>
      <c r="I3" s="782"/>
    </row>
    <row r="4" spans="1:15" x14ac:dyDescent="0.2">
      <c r="A4" s="801"/>
      <c r="B4" s="801"/>
      <c r="C4" s="82" t="s">
        <v>54</v>
      </c>
      <c r="D4" s="82" t="s">
        <v>417</v>
      </c>
      <c r="E4" s="82" t="s">
        <v>54</v>
      </c>
      <c r="F4" s="82" t="s">
        <v>417</v>
      </c>
      <c r="G4" s="82" t="s">
        <v>54</v>
      </c>
      <c r="H4" s="83" t="s">
        <v>417</v>
      </c>
      <c r="I4" s="83" t="s">
        <v>106</v>
      </c>
    </row>
    <row r="5" spans="1:15" x14ac:dyDescent="0.2">
      <c r="A5" s="11"/>
      <c r="B5" s="11" t="s">
        <v>266</v>
      </c>
      <c r="C5" s="746">
        <v>0</v>
      </c>
      <c r="D5" s="142" t="s">
        <v>142</v>
      </c>
      <c r="E5" s="747">
        <v>48.195209999999996</v>
      </c>
      <c r="F5" s="142">
        <v>-94.72279405239199</v>
      </c>
      <c r="G5" s="743">
        <v>48.195209999999996</v>
      </c>
      <c r="H5" s="142">
        <v>-94.72279405239199</v>
      </c>
      <c r="I5" s="707">
        <v>0.13356329613387224</v>
      </c>
      <c r="K5" s="167"/>
      <c r="M5" s="167"/>
      <c r="O5" s="167"/>
    </row>
    <row r="6" spans="1:15" x14ac:dyDescent="0.2">
      <c r="A6" s="11"/>
      <c r="B6" s="11" t="s">
        <v>658</v>
      </c>
      <c r="C6" s="746">
        <v>8.6256500000000003</v>
      </c>
      <c r="D6" s="142">
        <v>33.193895624003041</v>
      </c>
      <c r="E6" s="747">
        <v>48.956720000000011</v>
      </c>
      <c r="F6" s="142">
        <v>5.0467667524448849</v>
      </c>
      <c r="G6" s="743">
        <v>48.956720000000011</v>
      </c>
      <c r="H6" s="142">
        <v>5.0467667524448849</v>
      </c>
      <c r="I6" s="707">
        <v>0.13567366738526646</v>
      </c>
    </row>
    <row r="7" spans="1:15" x14ac:dyDescent="0.2">
      <c r="A7" s="11"/>
      <c r="B7" s="11" t="s">
        <v>233</v>
      </c>
      <c r="C7" s="746">
        <v>0</v>
      </c>
      <c r="D7" s="142" t="s">
        <v>142</v>
      </c>
      <c r="E7" s="747">
        <v>0</v>
      </c>
      <c r="F7" s="142">
        <v>-100</v>
      </c>
      <c r="G7" s="743">
        <v>0</v>
      </c>
      <c r="H7" s="142">
        <v>-100</v>
      </c>
      <c r="I7" s="707">
        <v>0</v>
      </c>
    </row>
    <row r="8" spans="1:15" x14ac:dyDescent="0.2">
      <c r="A8" s="11"/>
      <c r="B8" s="11" t="s">
        <v>270</v>
      </c>
      <c r="C8" s="746">
        <v>0</v>
      </c>
      <c r="D8" s="142" t="s">
        <v>142</v>
      </c>
      <c r="E8" s="747">
        <v>321.02879999999999</v>
      </c>
      <c r="F8" s="142" t="s">
        <v>142</v>
      </c>
      <c r="G8" s="743">
        <v>321.02879999999999</v>
      </c>
      <c r="H8" s="142" t="s">
        <v>142</v>
      </c>
      <c r="I8" s="707">
        <v>0.88966651835113175</v>
      </c>
    </row>
    <row r="9" spans="1:15" x14ac:dyDescent="0.2">
      <c r="A9" s="11"/>
      <c r="B9" s="11" t="s">
        <v>274</v>
      </c>
      <c r="C9" s="746">
        <v>0</v>
      </c>
      <c r="D9" s="142" t="s">
        <v>142</v>
      </c>
      <c r="E9" s="747">
        <v>0</v>
      </c>
      <c r="F9" s="142">
        <v>-100</v>
      </c>
      <c r="G9" s="743">
        <v>0</v>
      </c>
      <c r="H9" s="142">
        <v>-100</v>
      </c>
      <c r="I9" s="707">
        <v>0</v>
      </c>
    </row>
    <row r="10" spans="1:15" x14ac:dyDescent="0.2">
      <c r="A10" s="11"/>
      <c r="B10" s="11" t="s">
        <v>234</v>
      </c>
      <c r="C10" s="746">
        <v>155.05294999999998</v>
      </c>
      <c r="D10" s="142">
        <v>-89.867448026110893</v>
      </c>
      <c r="E10" s="747">
        <v>9361.7945899999977</v>
      </c>
      <c r="F10" s="142">
        <v>-75.428072500335801</v>
      </c>
      <c r="G10" s="743">
        <v>9361.7945899999977</v>
      </c>
      <c r="H10" s="142">
        <v>-75.428072500335801</v>
      </c>
      <c r="I10" s="748">
        <v>25.944323993373054</v>
      </c>
    </row>
    <row r="11" spans="1:15" x14ac:dyDescent="0.2">
      <c r="A11" s="11"/>
      <c r="B11" s="764" t="s">
        <v>322</v>
      </c>
      <c r="C11" s="749">
        <v>132.64303000000004</v>
      </c>
      <c r="D11" s="412">
        <v>-91.07856747369641</v>
      </c>
      <c r="E11" s="750">
        <v>8708.4552800000001</v>
      </c>
      <c r="F11" s="412">
        <v>-76.61101462702608</v>
      </c>
      <c r="G11" s="765">
        <v>8708.4552800000001</v>
      </c>
      <c r="H11" s="412">
        <v>-76.61101462702608</v>
      </c>
      <c r="I11" s="751">
        <v>24.133725974660621</v>
      </c>
    </row>
    <row r="12" spans="1:15" x14ac:dyDescent="0.2">
      <c r="A12" s="11"/>
      <c r="B12" s="764" t="s">
        <v>319</v>
      </c>
      <c r="C12" s="749">
        <v>22.409920000000003</v>
      </c>
      <c r="D12" s="412">
        <v>-48.429688772866129</v>
      </c>
      <c r="E12" s="750">
        <v>653.33931000000007</v>
      </c>
      <c r="F12" s="412">
        <v>-24.592041579198572</v>
      </c>
      <c r="G12" s="765">
        <v>653.33931000000007</v>
      </c>
      <c r="H12" s="412">
        <v>-24.592041579198572</v>
      </c>
      <c r="I12" s="751">
        <v>1.8105980187124358</v>
      </c>
    </row>
    <row r="13" spans="1:15" x14ac:dyDescent="0.2">
      <c r="A13" s="11"/>
      <c r="B13" s="11" t="s">
        <v>581</v>
      </c>
      <c r="C13" s="746">
        <v>48.859079999999999</v>
      </c>
      <c r="D13" s="142">
        <v>-14.53849041277322</v>
      </c>
      <c r="E13" s="747">
        <v>549.02567999999997</v>
      </c>
      <c r="F13" s="142">
        <v>0.42689310792591428</v>
      </c>
      <c r="G13" s="743">
        <v>549.02567999999997</v>
      </c>
      <c r="H13" s="142">
        <v>0.42689310792591428</v>
      </c>
      <c r="I13" s="707">
        <v>1.5215138492588907</v>
      </c>
    </row>
    <row r="14" spans="1:15" x14ac:dyDescent="0.2">
      <c r="A14" s="11"/>
      <c r="B14" s="11" t="s">
        <v>235</v>
      </c>
      <c r="C14" s="746">
        <v>0</v>
      </c>
      <c r="D14" s="142" t="s">
        <v>142</v>
      </c>
      <c r="E14" s="747">
        <v>1.73546</v>
      </c>
      <c r="F14" s="142" t="s">
        <v>142</v>
      </c>
      <c r="G14" s="743">
        <v>1.73546</v>
      </c>
      <c r="H14" s="142" t="s">
        <v>142</v>
      </c>
      <c r="I14" s="707">
        <v>4.8094770809897899E-3</v>
      </c>
    </row>
    <row r="15" spans="1:15" x14ac:dyDescent="0.2">
      <c r="A15" s="11"/>
      <c r="B15" s="11" t="s">
        <v>276</v>
      </c>
      <c r="C15" s="746">
        <v>0</v>
      </c>
      <c r="D15" s="142">
        <v>-100</v>
      </c>
      <c r="E15" s="747">
        <v>0</v>
      </c>
      <c r="F15" s="142">
        <v>-100</v>
      </c>
      <c r="G15" s="743">
        <v>0</v>
      </c>
      <c r="H15" s="142">
        <v>-100</v>
      </c>
      <c r="I15" s="707">
        <v>0</v>
      </c>
    </row>
    <row r="16" spans="1:15" x14ac:dyDescent="0.2">
      <c r="A16" s="11"/>
      <c r="B16" s="11" t="s">
        <v>206</v>
      </c>
      <c r="C16" s="746">
        <v>169.78100000000001</v>
      </c>
      <c r="D16" s="142">
        <v>-17.515598851055127</v>
      </c>
      <c r="E16" s="747">
        <v>1830.9084700000003</v>
      </c>
      <c r="F16" s="142">
        <v>-77.436965694100834</v>
      </c>
      <c r="G16" s="743">
        <v>1830.9084700000003</v>
      </c>
      <c r="H16" s="142">
        <v>-77.436965694100834</v>
      </c>
      <c r="I16" s="707">
        <v>5.0739932489686215</v>
      </c>
    </row>
    <row r="17" spans="1:10" x14ac:dyDescent="0.2">
      <c r="A17" s="11"/>
      <c r="B17" s="11" t="s">
        <v>207</v>
      </c>
      <c r="C17" s="746">
        <v>0</v>
      </c>
      <c r="D17" s="142" t="s">
        <v>142</v>
      </c>
      <c r="E17" s="747">
        <v>128.10267999999999</v>
      </c>
      <c r="F17" s="142">
        <v>478.97684593029817</v>
      </c>
      <c r="G17" s="743">
        <v>128.10267999999999</v>
      </c>
      <c r="H17" s="142">
        <v>478.97684593029817</v>
      </c>
      <c r="I17" s="707">
        <v>0.35501071962094727</v>
      </c>
    </row>
    <row r="18" spans="1:10" x14ac:dyDescent="0.2">
      <c r="A18" s="11"/>
      <c r="B18" s="11" t="s">
        <v>540</v>
      </c>
      <c r="C18" s="746">
        <v>0</v>
      </c>
      <c r="D18" s="412">
        <v>-100</v>
      </c>
      <c r="E18" s="747">
        <v>45.164699999999996</v>
      </c>
      <c r="F18" s="412">
        <v>-95.655936664376625</v>
      </c>
      <c r="G18" s="743">
        <v>45.164699999999996</v>
      </c>
      <c r="H18" s="412">
        <v>-95.655936664376625</v>
      </c>
      <c r="I18" s="707">
        <v>0.12516484938850769</v>
      </c>
    </row>
    <row r="19" spans="1:10" x14ac:dyDescent="0.2">
      <c r="A19" s="11"/>
      <c r="B19" s="11" t="s">
        <v>657</v>
      </c>
      <c r="C19" s="746">
        <v>318.03609</v>
      </c>
      <c r="D19" s="142">
        <v>-11.903217220268573</v>
      </c>
      <c r="E19" s="747">
        <v>4055.5130399999998</v>
      </c>
      <c r="F19" s="142">
        <v>-37.198021536687328</v>
      </c>
      <c r="G19" s="743">
        <v>4055.5130399999998</v>
      </c>
      <c r="H19" s="142">
        <v>-37.198021536687328</v>
      </c>
      <c r="I19" s="748">
        <v>11.2390357700755</v>
      </c>
    </row>
    <row r="20" spans="1:10" x14ac:dyDescent="0.2">
      <c r="A20" s="11"/>
      <c r="B20" s="11" t="s">
        <v>208</v>
      </c>
      <c r="C20" s="746">
        <v>0</v>
      </c>
      <c r="D20" s="142">
        <v>-100</v>
      </c>
      <c r="E20" s="747">
        <v>22.580470000000002</v>
      </c>
      <c r="F20" s="142">
        <v>-95.525454127228869</v>
      </c>
      <c r="G20" s="743">
        <v>22.580470000000002</v>
      </c>
      <c r="H20" s="142">
        <v>-95.525454127228869</v>
      </c>
      <c r="I20" s="707">
        <v>6.2577214653738791E-2</v>
      </c>
    </row>
    <row r="21" spans="1:10" x14ac:dyDescent="0.2">
      <c r="A21" s="11"/>
      <c r="B21" s="11" t="s">
        <v>237</v>
      </c>
      <c r="C21" s="746">
        <v>0</v>
      </c>
      <c r="D21" s="142" t="s">
        <v>142</v>
      </c>
      <c r="E21" s="747">
        <v>167.91239000000002</v>
      </c>
      <c r="F21" s="142">
        <v>-53.931295201923923</v>
      </c>
      <c r="G21" s="743">
        <v>167.91239000000002</v>
      </c>
      <c r="H21" s="142">
        <v>-53.931295201923923</v>
      </c>
      <c r="I21" s="748">
        <v>0.46533529514896299</v>
      </c>
    </row>
    <row r="22" spans="1:10" x14ac:dyDescent="0.2">
      <c r="A22" s="11"/>
      <c r="B22" s="11" t="s">
        <v>663</v>
      </c>
      <c r="C22" s="746">
        <v>0</v>
      </c>
      <c r="D22" s="142">
        <v>-100</v>
      </c>
      <c r="E22" s="747">
        <v>2.0099999999999998</v>
      </c>
      <c r="F22" s="142">
        <v>128.88506781147154</v>
      </c>
      <c r="G22" s="743">
        <v>2.0099999999999998</v>
      </c>
      <c r="H22" s="142">
        <v>128.88506781147154</v>
      </c>
      <c r="I22" s="748">
        <v>5.5703092740768886E-3</v>
      </c>
    </row>
    <row r="23" spans="1:10" x14ac:dyDescent="0.2">
      <c r="A23" s="11"/>
      <c r="B23" s="11" t="s">
        <v>238</v>
      </c>
      <c r="C23" s="746">
        <v>0</v>
      </c>
      <c r="D23" s="142" t="s">
        <v>142</v>
      </c>
      <c r="E23" s="747">
        <v>1054.77682</v>
      </c>
      <c r="F23" s="142" t="s">
        <v>142</v>
      </c>
      <c r="G23" s="743">
        <v>1054.77682</v>
      </c>
      <c r="H23" s="142" t="s">
        <v>142</v>
      </c>
      <c r="I23" s="707">
        <v>2.9231010460334974</v>
      </c>
    </row>
    <row r="24" spans="1:10" x14ac:dyDescent="0.2">
      <c r="A24" s="160" t="s">
        <v>438</v>
      </c>
      <c r="B24" s="705"/>
      <c r="C24" s="752">
        <v>700.35477000000003</v>
      </c>
      <c r="D24" s="147">
        <v>-78.055830237461905</v>
      </c>
      <c r="E24" s="752">
        <v>17637.705029999997</v>
      </c>
      <c r="F24" s="147">
        <v>-68.780645071450195</v>
      </c>
      <c r="G24" s="766">
        <v>17637.705029999997</v>
      </c>
      <c r="H24" s="147">
        <v>-68.780645071450195</v>
      </c>
      <c r="I24" s="745">
        <v>48.879339254747059</v>
      </c>
    </row>
    <row r="25" spans="1:10" x14ac:dyDescent="0.2">
      <c r="A25" s="11"/>
      <c r="B25" s="11" t="s">
        <v>676</v>
      </c>
      <c r="C25" s="746">
        <v>0</v>
      </c>
      <c r="D25" s="142" t="s">
        <v>142</v>
      </c>
      <c r="E25" s="747">
        <v>135.54614999999998</v>
      </c>
      <c r="F25" s="142" t="s">
        <v>142</v>
      </c>
      <c r="G25" s="743">
        <v>135.54614999999998</v>
      </c>
      <c r="H25" s="142" t="s">
        <v>142</v>
      </c>
      <c r="I25" s="707">
        <v>0.37563879423403834</v>
      </c>
    </row>
    <row r="26" spans="1:10" ht="14.25" customHeight="1" x14ac:dyDescent="0.2">
      <c r="A26" s="11"/>
      <c r="B26" s="11" t="s">
        <v>215</v>
      </c>
      <c r="C26" s="746">
        <v>0</v>
      </c>
      <c r="D26" s="142" t="s">
        <v>142</v>
      </c>
      <c r="E26" s="747">
        <v>2332.5676600000002</v>
      </c>
      <c r="F26" s="142" t="s">
        <v>142</v>
      </c>
      <c r="G26" s="743">
        <v>2332.5676600000002</v>
      </c>
      <c r="H26" s="142" t="s">
        <v>142</v>
      </c>
      <c r="I26" s="707">
        <v>6.4642404322934475</v>
      </c>
    </row>
    <row r="27" spans="1:10" x14ac:dyDescent="0.2">
      <c r="A27" s="11"/>
      <c r="B27" s="11" t="s">
        <v>241</v>
      </c>
      <c r="C27" s="746">
        <v>655</v>
      </c>
      <c r="D27" s="142">
        <v>-19.03584672435105</v>
      </c>
      <c r="E27" s="747">
        <v>9703</v>
      </c>
      <c r="F27" s="142">
        <v>2.4368742105832379</v>
      </c>
      <c r="G27" s="743">
        <v>9703</v>
      </c>
      <c r="H27" s="142">
        <v>2.4368742105832379</v>
      </c>
      <c r="I27" s="748">
        <v>26.889905913615948</v>
      </c>
    </row>
    <row r="28" spans="1:10" x14ac:dyDescent="0.2">
      <c r="A28" s="11"/>
      <c r="B28" s="764" t="s">
        <v>322</v>
      </c>
      <c r="C28" s="749">
        <v>655</v>
      </c>
      <c r="D28" s="412">
        <v>-19.03584672435105</v>
      </c>
      <c r="E28" s="750">
        <v>9703</v>
      </c>
      <c r="F28" s="412">
        <v>2.4495829373878153</v>
      </c>
      <c r="G28" s="765">
        <v>9703</v>
      </c>
      <c r="H28" s="412">
        <v>2.4495829373878153</v>
      </c>
      <c r="I28" s="751">
        <v>26.889905913615948</v>
      </c>
    </row>
    <row r="29" spans="1:10" ht="14.25" customHeight="1" x14ac:dyDescent="0.2">
      <c r="A29" s="11"/>
      <c r="B29" s="764" t="s">
        <v>319</v>
      </c>
      <c r="C29" s="749">
        <v>0</v>
      </c>
      <c r="D29" s="412" t="s">
        <v>142</v>
      </c>
      <c r="E29" s="750">
        <v>0</v>
      </c>
      <c r="F29" s="412">
        <v>-100</v>
      </c>
      <c r="G29" s="765">
        <v>0</v>
      </c>
      <c r="H29" s="412">
        <v>-100</v>
      </c>
      <c r="I29" s="751">
        <v>0</v>
      </c>
    </row>
    <row r="30" spans="1:10" ht="14.25" customHeight="1" x14ac:dyDescent="0.2">
      <c r="A30" s="160" t="s">
        <v>439</v>
      </c>
      <c r="B30" s="705"/>
      <c r="C30" s="752">
        <v>655</v>
      </c>
      <c r="D30" s="147">
        <v>-19.03584672435105</v>
      </c>
      <c r="E30" s="752">
        <v>12171.113810000001</v>
      </c>
      <c r="F30" s="147">
        <v>28.493337561337995</v>
      </c>
      <c r="G30" s="766">
        <v>12171.113810000001</v>
      </c>
      <c r="H30" s="147">
        <v>28.493337561337995</v>
      </c>
      <c r="I30" s="745">
        <v>33.729785140143434</v>
      </c>
    </row>
    <row r="31" spans="1:10" ht="14.25" customHeight="1" x14ac:dyDescent="0.2">
      <c r="A31" s="11"/>
      <c r="B31" s="11" t="s">
        <v>231</v>
      </c>
      <c r="C31" s="746">
        <v>38.662390000000002</v>
      </c>
      <c r="D31" s="142">
        <v>119.59244435129665</v>
      </c>
      <c r="E31" s="747">
        <v>108.77736</v>
      </c>
      <c r="F31" s="142">
        <v>-41.598842170825542</v>
      </c>
      <c r="G31" s="743">
        <v>108.77736</v>
      </c>
      <c r="H31" s="142">
        <v>-41.598842170825542</v>
      </c>
      <c r="I31" s="707">
        <v>0.30145449612815944</v>
      </c>
      <c r="J31" s="428"/>
    </row>
    <row r="32" spans="1:10" ht="14.25" customHeight="1" x14ac:dyDescent="0.2">
      <c r="A32" s="160" t="s">
        <v>300</v>
      </c>
      <c r="B32" s="705"/>
      <c r="C32" s="752">
        <v>38.662390000000002</v>
      </c>
      <c r="D32" s="147">
        <v>119.59244435129665</v>
      </c>
      <c r="E32" s="752">
        <v>108.77736</v>
      </c>
      <c r="F32" s="147">
        <v>-41.598842170825542</v>
      </c>
      <c r="G32" s="766">
        <v>108.77736</v>
      </c>
      <c r="H32" s="147">
        <v>-41.598842170825542</v>
      </c>
      <c r="I32" s="745">
        <v>0.30145449612815944</v>
      </c>
      <c r="J32" s="428"/>
    </row>
    <row r="33" spans="1:9" ht="14.25" customHeight="1" x14ac:dyDescent="0.2">
      <c r="A33" s="11"/>
      <c r="B33" s="11" t="s">
        <v>561</v>
      </c>
      <c r="C33" s="746">
        <v>0</v>
      </c>
      <c r="D33" s="142" t="s">
        <v>142</v>
      </c>
      <c r="E33" s="747">
        <v>676.63525000000004</v>
      </c>
      <c r="F33" s="142">
        <v>4112.3840503019355</v>
      </c>
      <c r="G33" s="743">
        <v>676.63525000000004</v>
      </c>
      <c r="H33" s="142">
        <v>4112.3840503019355</v>
      </c>
      <c r="I33" s="707">
        <v>1.875158014050913</v>
      </c>
    </row>
    <row r="34" spans="1:9" ht="14.25" customHeight="1" x14ac:dyDescent="0.2">
      <c r="A34" s="11"/>
      <c r="B34" s="11" t="s">
        <v>202</v>
      </c>
      <c r="C34" s="746">
        <v>0</v>
      </c>
      <c r="D34" s="142" t="s">
        <v>142</v>
      </c>
      <c r="E34" s="747">
        <v>338.12256000000002</v>
      </c>
      <c r="F34" s="142">
        <v>-51.124758068516861</v>
      </c>
      <c r="G34" s="743">
        <v>338.12256000000002</v>
      </c>
      <c r="H34" s="142">
        <v>-51.124758068516861</v>
      </c>
      <c r="I34" s="707">
        <v>0.93703842375254709</v>
      </c>
    </row>
    <row r="35" spans="1:9" ht="15.75" customHeight="1" x14ac:dyDescent="0.2">
      <c r="A35" s="11"/>
      <c r="B35" s="11" t="s">
        <v>659</v>
      </c>
      <c r="C35" s="746">
        <v>0</v>
      </c>
      <c r="D35" s="142" t="s">
        <v>142</v>
      </c>
      <c r="E35" s="747">
        <v>0</v>
      </c>
      <c r="F35" s="142">
        <v>-100</v>
      </c>
      <c r="G35" s="743">
        <v>0</v>
      </c>
      <c r="H35" s="142">
        <v>-100</v>
      </c>
      <c r="I35" s="707">
        <v>0</v>
      </c>
    </row>
    <row r="36" spans="1:9" s="1" customFormat="1" ht="14.25" customHeight="1" x14ac:dyDescent="0.2">
      <c r="A36" s="11"/>
      <c r="B36" s="11" t="s">
        <v>203</v>
      </c>
      <c r="C36" s="746">
        <v>0</v>
      </c>
      <c r="D36" s="142" t="s">
        <v>142</v>
      </c>
      <c r="E36" s="750">
        <v>22.35529</v>
      </c>
      <c r="F36" s="142" t="s">
        <v>142</v>
      </c>
      <c r="G36" s="765">
        <v>22.35529</v>
      </c>
      <c r="H36" s="142" t="s">
        <v>142</v>
      </c>
      <c r="I36" s="707">
        <v>6.1953173737153408E-2</v>
      </c>
    </row>
    <row r="37" spans="1:9" s="1" customFormat="1" x14ac:dyDescent="0.2">
      <c r="A37" s="11"/>
      <c r="B37" s="11" t="s">
        <v>660</v>
      </c>
      <c r="C37" s="746">
        <v>0</v>
      </c>
      <c r="D37" s="142" t="s">
        <v>142</v>
      </c>
      <c r="E37" s="750">
        <v>882.99936000000002</v>
      </c>
      <c r="F37" s="142">
        <v>-81.641799700546144</v>
      </c>
      <c r="G37" s="743">
        <v>882.99936000000002</v>
      </c>
      <c r="H37" s="142">
        <v>-81.641799700546144</v>
      </c>
      <c r="I37" s="707">
        <v>2.4470544895581878</v>
      </c>
    </row>
    <row r="38" spans="1:9" s="1" customFormat="1" x14ac:dyDescent="0.2">
      <c r="A38" s="160" t="s">
        <v>661</v>
      </c>
      <c r="B38" s="705"/>
      <c r="C38" s="752">
        <v>0</v>
      </c>
      <c r="D38" s="147" t="s">
        <v>142</v>
      </c>
      <c r="E38" s="752">
        <v>1920.1124600000001</v>
      </c>
      <c r="F38" s="147">
        <v>-65.325923897999189</v>
      </c>
      <c r="G38" s="766">
        <v>1920.1124600000001</v>
      </c>
      <c r="H38" s="147">
        <v>-65.325923897999189</v>
      </c>
      <c r="I38" s="745">
        <v>5.3212041010988012</v>
      </c>
    </row>
    <row r="39" spans="1:9" s="1" customFormat="1" x14ac:dyDescent="0.2">
      <c r="A39" s="11"/>
      <c r="B39" s="11" t="s">
        <v>533</v>
      </c>
      <c r="C39" s="746">
        <v>0</v>
      </c>
      <c r="D39" s="142" t="s">
        <v>142</v>
      </c>
      <c r="E39" s="747">
        <v>902.40485000000001</v>
      </c>
      <c r="F39" s="142">
        <v>-21.609974277976718</v>
      </c>
      <c r="G39" s="743">
        <v>902.40485000000001</v>
      </c>
      <c r="H39" s="142">
        <v>-21.609974277976718</v>
      </c>
      <c r="I39" s="707">
        <v>2.5008328880233655</v>
      </c>
    </row>
    <row r="40" spans="1:9" s="1" customFormat="1" x14ac:dyDescent="0.2">
      <c r="A40" s="11"/>
      <c r="B40" s="11" t="s">
        <v>638</v>
      </c>
      <c r="C40" s="746">
        <v>0</v>
      </c>
      <c r="D40" s="142" t="s">
        <v>142</v>
      </c>
      <c r="E40" s="750">
        <v>0</v>
      </c>
      <c r="F40" s="142">
        <v>-100</v>
      </c>
      <c r="G40" s="765">
        <v>0</v>
      </c>
      <c r="H40" s="142">
        <v>-100</v>
      </c>
      <c r="I40" s="707">
        <v>0</v>
      </c>
    </row>
    <row r="41" spans="1:9" s="1" customFormat="1" x14ac:dyDescent="0.2">
      <c r="A41" s="11"/>
      <c r="B41" s="11" t="s">
        <v>604</v>
      </c>
      <c r="C41" s="746">
        <v>0</v>
      </c>
      <c r="D41" s="142" t="s">
        <v>142</v>
      </c>
      <c r="E41" s="750">
        <v>0</v>
      </c>
      <c r="F41" s="142">
        <v>-100</v>
      </c>
      <c r="G41" s="765">
        <v>0</v>
      </c>
      <c r="H41" s="142">
        <v>-100</v>
      </c>
      <c r="I41" s="707">
        <v>0</v>
      </c>
    </row>
    <row r="42" spans="1:9" s="1" customFormat="1" ht="14.25" customHeight="1" x14ac:dyDescent="0.2">
      <c r="A42" s="160" t="s">
        <v>455</v>
      </c>
      <c r="B42" s="705"/>
      <c r="C42" s="752">
        <v>0</v>
      </c>
      <c r="D42" s="147" t="s">
        <v>142</v>
      </c>
      <c r="E42" s="752">
        <v>902.40485000000001</v>
      </c>
      <c r="F42" s="753">
        <v>-57.097756306486566</v>
      </c>
      <c r="G42" s="752">
        <v>902.40485000000001</v>
      </c>
      <c r="H42" s="753">
        <v>-57.097756306486566</v>
      </c>
      <c r="I42" s="745">
        <v>2.5008328880233655</v>
      </c>
    </row>
    <row r="43" spans="1:9" s="1" customFormat="1" ht="14.25" customHeight="1" x14ac:dyDescent="0.2">
      <c r="A43" s="160" t="s">
        <v>662</v>
      </c>
      <c r="B43" s="705"/>
      <c r="C43" s="752">
        <v>279.36052999999998</v>
      </c>
      <c r="D43" s="753">
        <v>147.53186758523361</v>
      </c>
      <c r="E43" s="752">
        <v>3344.0588600000001</v>
      </c>
      <c r="F43" s="753">
        <v>111.16441199687009</v>
      </c>
      <c r="G43" s="752">
        <v>3344.0588600000001</v>
      </c>
      <c r="H43" s="753">
        <v>111.16441199687009</v>
      </c>
      <c r="I43" s="745">
        <v>9.267384119859198</v>
      </c>
    </row>
    <row r="44" spans="1:9" s="1" customFormat="1" x14ac:dyDescent="0.2">
      <c r="A44" s="754" t="s">
        <v>114</v>
      </c>
      <c r="B44" s="658"/>
      <c r="C44" s="755">
        <v>1673.37769</v>
      </c>
      <c r="D44" s="659">
        <v>-59.492138368372906</v>
      </c>
      <c r="E44" s="755">
        <v>36084.172369999993</v>
      </c>
      <c r="F44" s="659">
        <v>-52.129751509361824</v>
      </c>
      <c r="G44" s="755">
        <v>36084.172369999993</v>
      </c>
      <c r="H44" s="659">
        <v>-52.129751509361824</v>
      </c>
      <c r="I44" s="755">
        <v>100</v>
      </c>
    </row>
    <row r="45" spans="1:9" s="1" customFormat="1" x14ac:dyDescent="0.2">
      <c r="A45" s="756"/>
      <c r="B45" s="728" t="s">
        <v>322</v>
      </c>
      <c r="C45" s="757">
        <v>1105.67912</v>
      </c>
      <c r="D45" s="528">
        <v>-58.383023969994063</v>
      </c>
      <c r="E45" s="757">
        <v>22466.96832</v>
      </c>
      <c r="F45" s="528">
        <v>-57.738484461158649</v>
      </c>
      <c r="G45" s="757">
        <v>22466.96832</v>
      </c>
      <c r="H45" s="528">
        <v>-57.738484461158649</v>
      </c>
      <c r="I45" s="757">
        <v>62.262667658352065</v>
      </c>
    </row>
    <row r="46" spans="1:9" s="1" customFormat="1" ht="14.25" customHeight="1" x14ac:dyDescent="0.2">
      <c r="A46" s="728"/>
      <c r="B46" s="728" t="s">
        <v>319</v>
      </c>
      <c r="C46" s="757">
        <v>567.6985699999999</v>
      </c>
      <c r="D46" s="528">
        <v>-61.490985299816472</v>
      </c>
      <c r="E46" s="757">
        <v>13617.20405</v>
      </c>
      <c r="F46" s="528">
        <v>-38.709154513670498</v>
      </c>
      <c r="G46" s="757">
        <v>13617.20405</v>
      </c>
      <c r="H46" s="528">
        <v>-38.709154513670498</v>
      </c>
      <c r="I46" s="757">
        <v>37.737332341647949</v>
      </c>
    </row>
    <row r="47" spans="1:9" s="1" customFormat="1" ht="14.25" customHeight="1" x14ac:dyDescent="0.2">
      <c r="A47" s="742"/>
      <c r="B47" s="742" t="s">
        <v>442</v>
      </c>
      <c r="C47" s="758">
        <v>730.39151000000004</v>
      </c>
      <c r="D47" s="530">
        <v>-77.194225890558513</v>
      </c>
      <c r="E47" s="758">
        <v>17398.852159999995</v>
      </c>
      <c r="F47" s="530">
        <v>-69.790508159135072</v>
      </c>
      <c r="G47" s="758">
        <v>17398.852159999995</v>
      </c>
      <c r="H47" s="530">
        <v>-69.790508159135072</v>
      </c>
      <c r="I47" s="758">
        <v>48.217406738875965</v>
      </c>
    </row>
    <row r="48" spans="1:9" s="1" customFormat="1" x14ac:dyDescent="0.2">
      <c r="A48" s="742"/>
      <c r="B48" s="742" t="s">
        <v>443</v>
      </c>
      <c r="C48" s="744">
        <v>942.98617999999999</v>
      </c>
      <c r="D48" s="406">
        <v>1.5782846875374432</v>
      </c>
      <c r="E48" s="744">
        <v>18685.320209999994</v>
      </c>
      <c r="F48" s="406">
        <v>5.0614815973248692</v>
      </c>
      <c r="G48" s="744">
        <v>18685.320209999994</v>
      </c>
      <c r="H48" s="406">
        <v>5.0614815973248692</v>
      </c>
      <c r="I48" s="744">
        <v>51.782593261124021</v>
      </c>
    </row>
    <row r="49" spans="1:9" s="1" customFormat="1" x14ac:dyDescent="0.2">
      <c r="A49" s="728"/>
      <c r="B49" s="728" t="s">
        <v>444</v>
      </c>
      <c r="C49" s="729">
        <v>642.87004000000002</v>
      </c>
      <c r="D49" s="155">
        <v>-79.290945161468173</v>
      </c>
      <c r="E49" s="729">
        <v>15832.25266</v>
      </c>
      <c r="F49" s="155">
        <v>-71.409084098639269</v>
      </c>
      <c r="G49" s="729">
        <v>15832.25266</v>
      </c>
      <c r="H49" s="155">
        <v>-71.409084098639269</v>
      </c>
      <c r="I49" s="729">
        <v>43.875892448520645</v>
      </c>
    </row>
    <row r="50" spans="1:9" s="1" customFormat="1" x14ac:dyDescent="0.2">
      <c r="A50" s="80" t="s">
        <v>693</v>
      </c>
      <c r="B50" s="720"/>
      <c r="G50" s="613"/>
      <c r="I50" s="161" t="s">
        <v>220</v>
      </c>
    </row>
    <row r="51" spans="1:9" s="1" customFormat="1" x14ac:dyDescent="0.2">
      <c r="A51" s="721" t="s">
        <v>664</v>
      </c>
      <c r="G51" s="613"/>
    </row>
    <row r="52" spans="1:9" s="1" customFormat="1" x14ac:dyDescent="0.2">
      <c r="A52" s="721" t="s">
        <v>665</v>
      </c>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sheetData>
  <mergeCells count="6">
    <mergeCell ref="A1:G2"/>
    <mergeCell ref="C3:D3"/>
    <mergeCell ref="E3:F3"/>
    <mergeCell ref="A3:A4"/>
    <mergeCell ref="B3:B4"/>
    <mergeCell ref="G3:I3"/>
  </mergeCells>
  <conditionalFormatting sqref="D36:D37 F37:H37 D40:D41 F40:F41 H40:H41 F43:H43 D43:D44">
    <cfRule type="cellIs" dxfId="35" priority="11" operator="between">
      <formula>0.049</formula>
      <formula>0</formula>
    </cfRule>
  </conditionalFormatting>
  <conditionalFormatting sqref="D43:E48 G43:G48">
    <cfRule type="cellIs" dxfId="34" priority="48" operator="between">
      <formula>0.00000001</formula>
      <formula>1</formula>
    </cfRule>
  </conditionalFormatting>
  <conditionalFormatting sqref="D43:G47">
    <cfRule type="cellIs" dxfId="33" priority="36" operator="between">
      <formula>0.00000001</formula>
      <formula>1</formula>
    </cfRule>
  </conditionalFormatting>
  <conditionalFormatting sqref="D24:H26">
    <cfRule type="cellIs" dxfId="32" priority="16" operator="between">
      <formula>0.049</formula>
      <formula>0</formula>
    </cfRule>
  </conditionalFormatting>
  <conditionalFormatting sqref="D30:H33">
    <cfRule type="cellIs" dxfId="31" priority="3" operator="between">
      <formula>0.049</formula>
      <formula>0</formula>
    </cfRule>
  </conditionalFormatting>
  <conditionalFormatting sqref="D34:H35">
    <cfRule type="cellIs" dxfId="30" priority="32" operator="between">
      <formula>0.00000001</formula>
      <formula>1</formula>
    </cfRule>
  </conditionalFormatting>
  <conditionalFormatting sqref="D38:H39">
    <cfRule type="cellIs" dxfId="29" priority="2" operator="between">
      <formula>0.049</formula>
      <formula>0</formula>
    </cfRule>
  </conditionalFormatting>
  <conditionalFormatting sqref="D42:H45">
    <cfRule type="cellIs" dxfId="28" priority="1" operator="between">
      <formula>0.049</formula>
      <formula>0</formula>
    </cfRule>
  </conditionalFormatting>
  <conditionalFormatting sqref="F36 H36">
    <cfRule type="cellIs" dxfId="27" priority="20" operator="between">
      <formula>0.049</formula>
      <formula>0</formula>
    </cfRule>
  </conditionalFormatting>
  <conditionalFormatting sqref="F44:F46">
    <cfRule type="cellIs" dxfId="26" priority="19" operator="between">
      <formula>0.00000001</formula>
      <formula>1</formula>
    </cfRule>
  </conditionalFormatting>
  <conditionalFormatting sqref="H44:H46">
    <cfRule type="cellIs" dxfId="25" priority="17" operator="between">
      <formula>0.00000001</formula>
      <formula>1</formula>
    </cfRule>
  </conditionalFormatting>
  <conditionalFormatting sqref="I7:I8 I10:I19 I21:I35 I38:I48">
    <cfRule type="cellIs" dxfId="24" priority="75"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0" t="s">
        <v>338</v>
      </c>
      <c r="B1" s="820"/>
      <c r="C1" s="820"/>
      <c r="D1" s="820"/>
      <c r="E1" s="820"/>
      <c r="F1" s="820"/>
      <c r="G1" s="1"/>
      <c r="H1" s="1"/>
      <c r="I1" s="1"/>
    </row>
    <row r="2" spans="1:12" x14ac:dyDescent="0.2">
      <c r="A2" s="821"/>
      <c r="B2" s="821"/>
      <c r="C2" s="821"/>
      <c r="D2" s="821"/>
      <c r="E2" s="821"/>
      <c r="F2" s="821"/>
      <c r="G2" s="10"/>
      <c r="H2" s="55" t="s">
        <v>463</v>
      </c>
      <c r="I2" s="1"/>
    </row>
    <row r="3" spans="1:12" x14ac:dyDescent="0.2">
      <c r="A3" s="11"/>
      <c r="B3" s="781">
        <f>INDICE!A3</f>
        <v>45657</v>
      </c>
      <c r="C3" s="782">
        <v>41671</v>
      </c>
      <c r="D3" s="782" t="s">
        <v>115</v>
      </c>
      <c r="E3" s="782"/>
      <c r="F3" s="782" t="s">
        <v>116</v>
      </c>
      <c r="G3" s="782"/>
      <c r="H3" s="782"/>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1105.67912</v>
      </c>
      <c r="C5" s="663">
        <v>-58.383023969994078</v>
      </c>
      <c r="D5" s="226">
        <v>22466.968320000004</v>
      </c>
      <c r="E5" s="227">
        <v>-57.738484461158649</v>
      </c>
      <c r="F5" s="226">
        <v>22466.968320000004</v>
      </c>
      <c r="G5" s="227">
        <v>-57.738484461158649</v>
      </c>
      <c r="H5" s="227">
        <v>62.262668296781221</v>
      </c>
      <c r="I5" s="1"/>
    </row>
    <row r="6" spans="1:12" x14ac:dyDescent="0.2">
      <c r="A6" s="3" t="s">
        <v>328</v>
      </c>
      <c r="B6" s="712">
        <v>655</v>
      </c>
      <c r="C6" s="437">
        <v>-19.03584672435105</v>
      </c>
      <c r="D6" s="429">
        <v>9703</v>
      </c>
      <c r="E6" s="437">
        <v>2.4495829373878153</v>
      </c>
      <c r="F6" s="429">
        <v>9703</v>
      </c>
      <c r="G6" s="437">
        <v>2.4495829373878153</v>
      </c>
      <c r="H6" s="717">
        <v>26.889906189339747</v>
      </c>
      <c r="I6" s="1"/>
    </row>
    <row r="7" spans="1:12" x14ac:dyDescent="0.2">
      <c r="A7" s="3" t="s">
        <v>515</v>
      </c>
      <c r="B7" s="713">
        <v>318.03608999999994</v>
      </c>
      <c r="C7" s="437">
        <v>-11.903217220268591</v>
      </c>
      <c r="D7" s="431">
        <v>4055.5130400000007</v>
      </c>
      <c r="E7" s="437">
        <v>-37.198021536687328</v>
      </c>
      <c r="F7" s="431">
        <v>4055.5130400000007</v>
      </c>
      <c r="G7" s="437">
        <v>-37.198021536687328</v>
      </c>
      <c r="H7" s="718">
        <v>11.239035885318364</v>
      </c>
      <c r="I7" s="166"/>
      <c r="J7" s="166"/>
    </row>
    <row r="8" spans="1:12" x14ac:dyDescent="0.2">
      <c r="A8" s="3" t="s">
        <v>516</v>
      </c>
      <c r="B8" s="713">
        <v>132.64303000000001</v>
      </c>
      <c r="C8" s="437">
        <v>-91.07856747369641</v>
      </c>
      <c r="D8" s="431">
        <v>8708.4552800000019</v>
      </c>
      <c r="E8" s="437">
        <v>-76.61101462702608</v>
      </c>
      <c r="F8" s="431">
        <v>8708.4552800000019</v>
      </c>
      <c r="G8" s="437">
        <v>-76.61101462702608</v>
      </c>
      <c r="H8" s="718">
        <v>24.133726222123101</v>
      </c>
      <c r="I8" s="166"/>
      <c r="J8" s="166"/>
    </row>
    <row r="9" spans="1:12" x14ac:dyDescent="0.2">
      <c r="A9" s="482" t="s">
        <v>656</v>
      </c>
      <c r="B9" s="411">
        <v>567.19770999999992</v>
      </c>
      <c r="C9" s="413">
        <v>-61.524960416404717</v>
      </c>
      <c r="D9" s="411">
        <v>13616.703</v>
      </c>
      <c r="E9" s="413">
        <v>-38.358667865451004</v>
      </c>
      <c r="F9" s="411">
        <v>13616.703</v>
      </c>
      <c r="G9" s="413">
        <v>-38.358667865451004</v>
      </c>
      <c r="H9" s="413">
        <v>37.735944169648675</v>
      </c>
      <c r="I9" s="166"/>
      <c r="J9" s="166"/>
    </row>
    <row r="10" spans="1:12" x14ac:dyDescent="0.2">
      <c r="A10" s="3" t="s">
        <v>330</v>
      </c>
      <c r="B10" s="712">
        <v>97.10566</v>
      </c>
      <c r="C10" s="437">
        <v>-5.49404754257968</v>
      </c>
      <c r="D10" s="429">
        <v>3428.3311100000005</v>
      </c>
      <c r="E10" s="437">
        <v>-32.011450442611689</v>
      </c>
      <c r="F10" s="429">
        <v>3428.3311100000005</v>
      </c>
      <c r="G10" s="437">
        <v>-32.011450442611689</v>
      </c>
      <c r="H10" s="718">
        <v>9.5009277474899534</v>
      </c>
      <c r="I10" s="166"/>
      <c r="J10" s="166"/>
    </row>
    <row r="11" spans="1:12" x14ac:dyDescent="0.2">
      <c r="A11" s="3" t="s">
        <v>331</v>
      </c>
      <c r="B11" s="713">
        <v>48.146950000000004</v>
      </c>
      <c r="C11" s="438">
        <v>-22.926232129839182</v>
      </c>
      <c r="D11" s="431">
        <v>699.60400000000004</v>
      </c>
      <c r="E11" s="437">
        <v>-62.847438031190869</v>
      </c>
      <c r="F11" s="431">
        <v>699.60400000000004</v>
      </c>
      <c r="G11" s="438">
        <v>-62.847438031190869</v>
      </c>
      <c r="H11" s="707">
        <v>1.9388112882290884</v>
      </c>
      <c r="I11" s="1"/>
      <c r="J11" s="437"/>
      <c r="L11" s="437"/>
    </row>
    <row r="12" spans="1:12" x14ac:dyDescent="0.2">
      <c r="A12" s="3" t="s">
        <v>332</v>
      </c>
      <c r="B12" s="712">
        <v>169.78100000000001</v>
      </c>
      <c r="C12" s="437">
        <v>-85.44253681465409</v>
      </c>
      <c r="D12" s="429">
        <v>1299.9099300000003</v>
      </c>
      <c r="E12" s="437">
        <v>-75.200013302871469</v>
      </c>
      <c r="F12" s="429">
        <v>1299.9099300000003</v>
      </c>
      <c r="G12" s="437">
        <v>-75.200013302871469</v>
      </c>
      <c r="H12" s="718">
        <v>3.6024380163136351</v>
      </c>
      <c r="I12" s="166"/>
      <c r="J12" s="166"/>
    </row>
    <row r="13" spans="1:12" x14ac:dyDescent="0.2">
      <c r="A13" s="3" t="s">
        <v>333</v>
      </c>
      <c r="B13" s="716">
        <v>208.74593999999999</v>
      </c>
      <c r="C13" s="430">
        <v>49.392068017903334</v>
      </c>
      <c r="D13" s="429">
        <v>3438.7151399999993</v>
      </c>
      <c r="E13" s="437">
        <v>211.87254564248255</v>
      </c>
      <c r="F13" s="429">
        <v>3438.7151399999993</v>
      </c>
      <c r="G13" s="437">
        <v>211.87254564248255</v>
      </c>
      <c r="H13" s="707">
        <v>9.5297049908752225</v>
      </c>
      <c r="I13" s="166"/>
      <c r="J13" s="166"/>
    </row>
    <row r="14" spans="1:12" x14ac:dyDescent="0.2">
      <c r="A14" s="3" t="s">
        <v>334</v>
      </c>
      <c r="B14" s="712">
        <v>38.662390000000002</v>
      </c>
      <c r="C14" s="430" t="s">
        <v>142</v>
      </c>
      <c r="D14" s="429">
        <v>1351.79826</v>
      </c>
      <c r="E14" s="438">
        <v>7.5384588508227424</v>
      </c>
      <c r="F14" s="429">
        <v>1351.79826</v>
      </c>
      <c r="G14" s="438">
        <v>7.5384588508227424</v>
      </c>
      <c r="H14" s="718">
        <v>3.7462360505320729</v>
      </c>
      <c r="I14" s="1"/>
      <c r="J14" s="166"/>
    </row>
    <row r="15" spans="1:12" x14ac:dyDescent="0.2">
      <c r="A15" s="3" t="s">
        <v>654</v>
      </c>
      <c r="B15" s="712">
        <v>1.1428099999999999</v>
      </c>
      <c r="C15" s="430">
        <v>-61.460430514384768</v>
      </c>
      <c r="D15" s="429">
        <v>1153.1802500000003</v>
      </c>
      <c r="E15" s="438">
        <v>38789.290760768767</v>
      </c>
      <c r="F15" s="429">
        <v>1153.1802500000003</v>
      </c>
      <c r="G15" s="438">
        <v>38789.290760768767</v>
      </c>
      <c r="H15" s="707">
        <v>3.1958063219519084</v>
      </c>
      <c r="I15" s="1"/>
      <c r="J15" s="166"/>
    </row>
    <row r="16" spans="1:12" x14ac:dyDescent="0.2">
      <c r="A16" s="3" t="s">
        <v>335</v>
      </c>
      <c r="B16" s="712">
        <v>3.6129600000000002</v>
      </c>
      <c r="C16" s="495" t="s">
        <v>142</v>
      </c>
      <c r="D16" s="429">
        <v>2245.1646099999998</v>
      </c>
      <c r="E16" s="495">
        <v>-70.311381144689719</v>
      </c>
      <c r="F16" s="429">
        <v>2245.1646099999998</v>
      </c>
      <c r="G16" s="437">
        <v>-70.311381144689719</v>
      </c>
      <c r="H16" s="767">
        <v>6.2220205856462494</v>
      </c>
      <c r="I16" s="166"/>
      <c r="J16" s="166"/>
    </row>
    <row r="17" spans="1:12" x14ac:dyDescent="0.2">
      <c r="A17" s="482" t="s">
        <v>655</v>
      </c>
      <c r="B17" s="411">
        <v>0.50085999999999997</v>
      </c>
      <c r="C17" s="656" t="s">
        <v>142</v>
      </c>
      <c r="D17" s="411">
        <v>0.50085999999999997</v>
      </c>
      <c r="E17" s="646">
        <v>-99.614823667203837</v>
      </c>
      <c r="F17" s="411">
        <v>0.50085999999999997</v>
      </c>
      <c r="G17" s="413">
        <v>-99.614823667203837</v>
      </c>
      <c r="H17" s="734">
        <v>1.3880324037918897E-3</v>
      </c>
      <c r="I17" s="10"/>
      <c r="J17" s="166"/>
      <c r="L17" s="166"/>
    </row>
    <row r="18" spans="1:12" x14ac:dyDescent="0.2">
      <c r="A18" s="633" t="s">
        <v>114</v>
      </c>
      <c r="B18" s="61">
        <v>1673.3776900000003</v>
      </c>
      <c r="C18" s="62">
        <v>-59.492138368372892</v>
      </c>
      <c r="D18" s="61">
        <v>36084.171999999999</v>
      </c>
      <c r="E18" s="62">
        <v>-52.132119459510839</v>
      </c>
      <c r="F18" s="61">
        <v>36084.171999999999</v>
      </c>
      <c r="G18" s="62">
        <v>-52.132119459510839</v>
      </c>
      <c r="H18" s="62">
        <v>100</v>
      </c>
      <c r="I18" s="1"/>
    </row>
    <row r="19" spans="1:12" x14ac:dyDescent="0.2">
      <c r="A19" s="133" t="s">
        <v>569</v>
      </c>
      <c r="B19" s="1"/>
      <c r="C19" s="1"/>
      <c r="D19" s="1"/>
      <c r="E19" s="1"/>
      <c r="F19" s="1"/>
      <c r="G19" s="1"/>
      <c r="H19" s="727" t="s">
        <v>220</v>
      </c>
      <c r="I19" s="1"/>
    </row>
    <row r="20" spans="1:12" x14ac:dyDescent="0.2">
      <c r="A20" s="133" t="s">
        <v>588</v>
      </c>
      <c r="B20" s="1"/>
      <c r="C20" s="1"/>
      <c r="D20" s="1"/>
      <c r="E20" s="1"/>
      <c r="F20" s="1"/>
      <c r="G20" s="1"/>
      <c r="H20" s="1"/>
      <c r="I20" s="1"/>
    </row>
    <row r="21" spans="1:12" ht="14.25" customHeight="1" x14ac:dyDescent="0.2">
      <c r="A21" s="133" t="s">
        <v>683</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3" priority="35" operator="between">
      <formula>0.0001</formula>
      <formula>0.4999999</formula>
    </cfRule>
  </conditionalFormatting>
  <conditionalFormatting sqref="B12:B13">
    <cfRule type="cellIs" dxfId="22" priority="28" operator="between">
      <formula>0.0001</formula>
      <formula>0.44999</formula>
    </cfRule>
  </conditionalFormatting>
  <conditionalFormatting sqref="C16:C18">
    <cfRule type="cellIs" dxfId="21" priority="5" operator="between">
      <formula>0</formula>
      <formula>0.5</formula>
    </cfRule>
    <cfRule type="cellIs" dxfId="20" priority="6" operator="between">
      <formula>0</formula>
      <formula>0.49</formula>
    </cfRule>
  </conditionalFormatting>
  <conditionalFormatting sqref="D7:D8">
    <cfRule type="cellIs" dxfId="19" priority="34" operator="between">
      <formula>0.0001</formula>
      <formula>0.4999999</formula>
    </cfRule>
  </conditionalFormatting>
  <conditionalFormatting sqref="H6">
    <cfRule type="cellIs" dxfId="18" priority="9" operator="between">
      <formula>0</formula>
      <formula>0.5</formula>
    </cfRule>
    <cfRule type="cellIs" dxfId="17" priority="10" operator="between">
      <formula>0</formula>
      <formula>0.49</formula>
    </cfRule>
  </conditionalFormatting>
  <conditionalFormatting sqref="H15">
    <cfRule type="cellIs" dxfId="16" priority="4" operator="between">
      <formula>0.000001</formula>
      <formula>0.0999999999</formula>
    </cfRule>
  </conditionalFormatting>
  <conditionalFormatting sqref="H17">
    <cfRule type="cellIs" dxfId="15" priority="1" stopIfTrue="1" operator="equal">
      <formula>0</formula>
    </cfRule>
    <cfRule type="cellIs" dxfId="14" priority="2" operator="between">
      <formula>0</formula>
      <formula>0.5</formula>
    </cfRule>
    <cfRule type="cellIs" dxfId="13"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0" t="s">
        <v>519</v>
      </c>
      <c r="B1" s="820"/>
      <c r="C1" s="820"/>
      <c r="D1" s="820"/>
      <c r="E1" s="820"/>
      <c r="F1" s="820"/>
      <c r="G1" s="1"/>
      <c r="H1" s="1"/>
    </row>
    <row r="2" spans="1:8" x14ac:dyDescent="0.2">
      <c r="A2" s="821"/>
      <c r="B2" s="821"/>
      <c r="C2" s="821"/>
      <c r="D2" s="821"/>
      <c r="E2" s="821"/>
      <c r="F2" s="821"/>
      <c r="G2" s="10"/>
      <c r="H2" s="55" t="s">
        <v>463</v>
      </c>
    </row>
    <row r="3" spans="1:8" x14ac:dyDescent="0.2">
      <c r="A3" s="11"/>
      <c r="B3" s="785">
        <f>INDICE!A3</f>
        <v>45657</v>
      </c>
      <c r="C3" s="785">
        <v>41671</v>
      </c>
      <c r="D3" s="783" t="s">
        <v>115</v>
      </c>
      <c r="E3" s="783"/>
      <c r="F3" s="783" t="s">
        <v>116</v>
      </c>
      <c r="G3" s="783"/>
      <c r="H3" s="783"/>
    </row>
    <row r="4" spans="1:8" x14ac:dyDescent="0.2">
      <c r="A4" s="253"/>
      <c r="B4" s="184" t="s">
        <v>54</v>
      </c>
      <c r="C4" s="185" t="s">
        <v>417</v>
      </c>
      <c r="D4" s="184" t="s">
        <v>54</v>
      </c>
      <c r="E4" s="185" t="s">
        <v>417</v>
      </c>
      <c r="F4" s="184" t="s">
        <v>54</v>
      </c>
      <c r="G4" s="186" t="s">
        <v>417</v>
      </c>
      <c r="H4" s="185" t="s">
        <v>467</v>
      </c>
    </row>
    <row r="5" spans="1:8" x14ac:dyDescent="0.2">
      <c r="A5" s="410" t="s">
        <v>114</v>
      </c>
      <c r="B5" s="61">
        <v>25046.898459999989</v>
      </c>
      <c r="C5" s="669">
        <v>8.4957041132216116</v>
      </c>
      <c r="D5" s="61">
        <v>303068.36473999999</v>
      </c>
      <c r="E5" s="62">
        <v>-5.6023797988792943</v>
      </c>
      <c r="F5" s="61">
        <v>303068.36473999999</v>
      </c>
      <c r="G5" s="62">
        <v>-5.6023797988792943</v>
      </c>
      <c r="H5" s="62">
        <v>100</v>
      </c>
    </row>
    <row r="6" spans="1:8" x14ac:dyDescent="0.2">
      <c r="A6" s="635" t="s">
        <v>324</v>
      </c>
      <c r="B6" s="181">
        <v>11074.551379999995</v>
      </c>
      <c r="C6" s="664">
        <v>31.303167702887031</v>
      </c>
      <c r="D6" s="181">
        <v>111791.68830999998</v>
      </c>
      <c r="E6" s="155">
        <v>68.883486770599632</v>
      </c>
      <c r="F6" s="181">
        <v>111791.68830999998</v>
      </c>
      <c r="G6" s="155">
        <v>68.883486770599632</v>
      </c>
      <c r="H6" s="155">
        <v>36.886624047978486</v>
      </c>
    </row>
    <row r="7" spans="1:8" x14ac:dyDescent="0.2">
      <c r="A7" s="635" t="s">
        <v>325</v>
      </c>
      <c r="B7" s="181">
        <v>13972.347079999998</v>
      </c>
      <c r="C7" s="155">
        <v>-4.6339253766130692</v>
      </c>
      <c r="D7" s="181">
        <v>191276.67643000005</v>
      </c>
      <c r="E7" s="155">
        <v>-24.948488692187166</v>
      </c>
      <c r="F7" s="181">
        <v>191276.67643000005</v>
      </c>
      <c r="G7" s="155">
        <v>-24.948488692187166</v>
      </c>
      <c r="H7" s="155">
        <v>63.113375952021535</v>
      </c>
    </row>
    <row r="8" spans="1:8" x14ac:dyDescent="0.2">
      <c r="A8" s="469" t="s">
        <v>589</v>
      </c>
      <c r="B8" s="405">
        <v>5166.0824999999959</v>
      </c>
      <c r="C8" s="406">
        <v>55.343746767106396</v>
      </c>
      <c r="D8" s="405">
        <v>74321.13416999999</v>
      </c>
      <c r="E8" s="408">
        <v>35.802044107147452</v>
      </c>
      <c r="F8" s="407">
        <v>74321.13416999999</v>
      </c>
      <c r="G8" s="408">
        <v>35.802044107147452</v>
      </c>
      <c r="H8" s="408">
        <v>24.52289411128724</v>
      </c>
    </row>
    <row r="9" spans="1:8" x14ac:dyDescent="0.2">
      <c r="A9" s="672" t="s">
        <v>590</v>
      </c>
      <c r="B9" s="673">
        <v>19880.815959999993</v>
      </c>
      <c r="C9" s="674">
        <v>0.61125468307944442</v>
      </c>
      <c r="D9" s="673">
        <v>228747.23056999996</v>
      </c>
      <c r="E9" s="675">
        <v>-14.110560260276946</v>
      </c>
      <c r="F9" s="676">
        <v>228747.23056999996</v>
      </c>
      <c r="G9" s="675">
        <v>-14.110560260276946</v>
      </c>
      <c r="H9" s="675">
        <v>75.477105888712742</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8"/>
      <c r="B13" s="828"/>
      <c r="C13" s="828"/>
      <c r="D13" s="828"/>
      <c r="E13" s="828"/>
      <c r="F13" s="828"/>
      <c r="G13" s="828"/>
      <c r="H13" s="828"/>
    </row>
    <row r="14" spans="1:8" s="1" customFormat="1" x14ac:dyDescent="0.2">
      <c r="A14" s="828"/>
      <c r="B14" s="828"/>
      <c r="C14" s="828"/>
      <c r="D14" s="828"/>
      <c r="E14" s="828"/>
      <c r="F14" s="828"/>
      <c r="G14" s="828"/>
      <c r="H14" s="828"/>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5">
        <f>INDICE!A3</f>
        <v>45657</v>
      </c>
      <c r="C3" s="783">
        <v>41671</v>
      </c>
      <c r="D3" s="783" t="s">
        <v>115</v>
      </c>
      <c r="E3" s="783"/>
      <c r="F3" s="783" t="s">
        <v>116</v>
      </c>
      <c r="G3" s="783"/>
      <c r="H3" s="783"/>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5.1538223933339999</v>
      </c>
      <c r="C5" s="503">
        <v>-0.68067667903117213</v>
      </c>
      <c r="D5" s="502">
        <v>46.363160072275988</v>
      </c>
      <c r="E5" s="503">
        <v>-17.251244178780922</v>
      </c>
      <c r="F5" s="504">
        <v>46.363160072275988</v>
      </c>
      <c r="G5" s="503">
        <v>-17.251244178780922</v>
      </c>
      <c r="H5" s="575">
        <v>8.121582820555739</v>
      </c>
    </row>
    <row r="6" spans="1:8" ht="15" x14ac:dyDescent="0.25">
      <c r="A6" s="501" t="s">
        <v>521</v>
      </c>
      <c r="B6" s="574">
        <v>78.704999999999998</v>
      </c>
      <c r="C6" s="517">
        <v>64.634146341463421</v>
      </c>
      <c r="D6" s="505">
        <v>204.63299999999998</v>
      </c>
      <c r="E6" s="517">
        <v>-17.216981132075482</v>
      </c>
      <c r="F6" s="507">
        <v>204.63299999999998</v>
      </c>
      <c r="G6" s="506">
        <v>-17.216981132075482</v>
      </c>
      <c r="H6" s="576">
        <v>35.846216149372943</v>
      </c>
    </row>
    <row r="7" spans="1:8" ht="15" x14ac:dyDescent="0.25">
      <c r="A7" s="501" t="s">
        <v>531</v>
      </c>
      <c r="B7" s="574">
        <v>29.308129999999998</v>
      </c>
      <c r="C7" s="517">
        <v>14.653728342128829</v>
      </c>
      <c r="D7" s="584">
        <v>319.86743999999999</v>
      </c>
      <c r="E7" s="508">
        <v>34.80774096881634</v>
      </c>
      <c r="F7" s="507">
        <v>319.86743999999999</v>
      </c>
      <c r="G7" s="508">
        <v>34.80774096881634</v>
      </c>
      <c r="H7" s="576">
        <v>56.032201030071313</v>
      </c>
    </row>
    <row r="8" spans="1:8" x14ac:dyDescent="0.2">
      <c r="A8" s="509" t="s">
        <v>186</v>
      </c>
      <c r="B8" s="510">
        <v>113.16695239333399</v>
      </c>
      <c r="C8" s="511">
        <v>44.056307188679462</v>
      </c>
      <c r="D8" s="512">
        <v>570.86360007227597</v>
      </c>
      <c r="E8" s="511">
        <v>5.6181581920719532</v>
      </c>
      <c r="F8" s="512">
        <v>570.86360007227597</v>
      </c>
      <c r="G8" s="511">
        <v>5.6181581920719532</v>
      </c>
      <c r="H8" s="511">
        <v>100</v>
      </c>
    </row>
    <row r="9" spans="1:8" x14ac:dyDescent="0.2">
      <c r="A9" s="557" t="s">
        <v>245</v>
      </c>
      <c r="B9" s="497">
        <f>B8/'Consumo de gas natural'!B8*100</f>
        <v>0.32458574304654908</v>
      </c>
      <c r="C9" s="75"/>
      <c r="D9" s="97">
        <f>D8/'Consumo de gas natural'!D8*100</f>
        <v>0.18386081871859067</v>
      </c>
      <c r="E9" s="75"/>
      <c r="F9" s="97">
        <f>F8/'Consumo de gas natural'!F8*100</f>
        <v>0.18386081871859067</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2" priority="1" operator="equal">
      <formula>0</formula>
    </cfRule>
    <cfRule type="cellIs" dxfId="11" priority="2" operator="between">
      <formula>-0.49</formula>
      <formula>0.49</formula>
    </cfRule>
  </conditionalFormatting>
  <conditionalFormatting sqref="B18:B23">
    <cfRule type="cellIs" dxfId="10" priority="29" operator="between">
      <formula>0.00001</formula>
      <formula>0.499</formula>
    </cfRule>
  </conditionalFormatting>
  <conditionalFormatting sqref="B6:E6">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26833.443102393328</v>
      </c>
      <c r="C4" s="232"/>
      <c r="D4" s="145" t="s">
        <v>348</v>
      </c>
      <c r="E4" s="171">
        <v>1673.37769</v>
      </c>
    </row>
    <row r="5" spans="1:5" x14ac:dyDescent="0.2">
      <c r="A5" s="18" t="s">
        <v>349</v>
      </c>
      <c r="B5" s="233">
        <v>113.16695239333399</v>
      </c>
      <c r="C5" s="232"/>
      <c r="D5" s="18" t="s">
        <v>350</v>
      </c>
      <c r="E5" s="234">
        <v>1673.37769</v>
      </c>
    </row>
    <row r="6" spans="1:5" x14ac:dyDescent="0.2">
      <c r="A6" s="18" t="s">
        <v>351</v>
      </c>
      <c r="B6" s="233">
        <v>14540.045649999998</v>
      </c>
      <c r="C6" s="232"/>
      <c r="D6" s="145" t="s">
        <v>353</v>
      </c>
      <c r="E6" s="171">
        <v>34865.040999999997</v>
      </c>
    </row>
    <row r="7" spans="1:5" x14ac:dyDescent="0.2">
      <c r="A7" s="18" t="s">
        <v>352</v>
      </c>
      <c r="B7" s="233">
        <v>12180.230499999996</v>
      </c>
      <c r="C7" s="232"/>
      <c r="D7" s="18" t="s">
        <v>354</v>
      </c>
      <c r="E7" s="234">
        <v>24237.582999999999</v>
      </c>
    </row>
    <row r="8" spans="1:5" x14ac:dyDescent="0.2">
      <c r="A8" s="439"/>
      <c r="B8" s="440"/>
      <c r="C8" s="232"/>
      <c r="D8" s="18" t="s">
        <v>355</v>
      </c>
      <c r="E8" s="234">
        <v>9797.5030000000006</v>
      </c>
    </row>
    <row r="9" spans="1:5" x14ac:dyDescent="0.2">
      <c r="A9" s="145" t="s">
        <v>253</v>
      </c>
      <c r="B9" s="171">
        <v>10025</v>
      </c>
      <c r="C9" s="232"/>
      <c r="D9" s="18" t="s">
        <v>356</v>
      </c>
      <c r="E9" s="234">
        <v>829.95500000000004</v>
      </c>
    </row>
    <row r="10" spans="1:5" x14ac:dyDescent="0.2">
      <c r="A10" s="18"/>
      <c r="B10" s="233"/>
      <c r="C10" s="232"/>
      <c r="D10" s="145" t="s">
        <v>357</v>
      </c>
      <c r="E10" s="171">
        <v>320.02441239333098</v>
      </c>
    </row>
    <row r="11" spans="1:5" x14ac:dyDescent="0.2">
      <c r="A11" s="173" t="s">
        <v>114</v>
      </c>
      <c r="B11" s="174">
        <v>36858.443102393328</v>
      </c>
      <c r="C11" s="232"/>
      <c r="D11" s="173" t="s">
        <v>114</v>
      </c>
      <c r="E11" s="174">
        <v>36858.443102393328</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1" t="s">
        <v>488</v>
      </c>
      <c r="B1" s="771"/>
      <c r="C1" s="771"/>
      <c r="D1" s="771"/>
      <c r="E1" s="771"/>
      <c r="F1" s="191"/>
    </row>
    <row r="2" spans="1:8" x14ac:dyDescent="0.2">
      <c r="A2" s="772"/>
      <c r="B2" s="772"/>
      <c r="C2" s="772"/>
      <c r="D2" s="772"/>
      <c r="E2" s="772"/>
      <c r="H2" s="55" t="s">
        <v>358</v>
      </c>
    </row>
    <row r="3" spans="1:8" x14ac:dyDescent="0.2">
      <c r="A3" s="56"/>
      <c r="B3" s="56"/>
      <c r="C3" s="621" t="s">
        <v>487</v>
      </c>
      <c r="D3" s="621" t="s">
        <v>577</v>
      </c>
      <c r="E3" s="621" t="s">
        <v>612</v>
      </c>
      <c r="F3" s="621" t="s">
        <v>577</v>
      </c>
      <c r="G3" s="621" t="s">
        <v>611</v>
      </c>
      <c r="H3" s="621" t="s">
        <v>577</v>
      </c>
    </row>
    <row r="4" spans="1:8" ht="15" x14ac:dyDescent="0.25">
      <c r="A4" s="634">
        <v>2019</v>
      </c>
      <c r="B4" s="557" t="s">
        <v>505</v>
      </c>
      <c r="C4" s="625" t="s">
        <v>505</v>
      </c>
      <c r="D4" s="625" t="s">
        <v>505</v>
      </c>
      <c r="E4" s="625" t="s">
        <v>505</v>
      </c>
      <c r="F4" s="625" t="s">
        <v>505</v>
      </c>
      <c r="G4" s="625" t="s">
        <v>505</v>
      </c>
      <c r="H4" s="625" t="s">
        <v>505</v>
      </c>
    </row>
    <row r="5" spans="1:8" ht="15" x14ac:dyDescent="0.25">
      <c r="A5" s="662" t="s">
        <v>505</v>
      </c>
      <c r="B5" s="18" t="s">
        <v>631</v>
      </c>
      <c r="C5" s="235">
        <v>8.6282825199999991</v>
      </c>
      <c r="D5" s="441">
        <v>-5.3305949155175245</v>
      </c>
      <c r="E5" s="235">
        <v>6.7438285199999992</v>
      </c>
      <c r="F5" s="441">
        <v>-6.7200452557603256</v>
      </c>
      <c r="G5" s="235" t="s">
        <v>142</v>
      </c>
      <c r="H5" s="441" t="s">
        <v>142</v>
      </c>
    </row>
    <row r="6" spans="1:8" ht="15" x14ac:dyDescent="0.25">
      <c r="A6" s="634">
        <v>2020</v>
      </c>
      <c r="B6" s="557" t="s">
        <v>505</v>
      </c>
      <c r="C6" s="625" t="s">
        <v>505</v>
      </c>
      <c r="D6" s="625" t="s">
        <v>505</v>
      </c>
      <c r="E6" s="625" t="s">
        <v>505</v>
      </c>
      <c r="F6" s="625" t="s">
        <v>505</v>
      </c>
      <c r="G6" s="625" t="s">
        <v>505</v>
      </c>
      <c r="H6" s="625" t="s">
        <v>505</v>
      </c>
    </row>
    <row r="7" spans="1:8" ht="15" x14ac:dyDescent="0.25">
      <c r="A7" s="662" t="s">
        <v>505</v>
      </c>
      <c r="B7" s="18" t="s">
        <v>630</v>
      </c>
      <c r="C7" s="235">
        <v>8.3495372399999983</v>
      </c>
      <c r="D7" s="441">
        <v>-3.2305998250970669</v>
      </c>
      <c r="E7" s="235">
        <v>6.4662932399999997</v>
      </c>
      <c r="F7" s="441">
        <v>-4.1153964573227242</v>
      </c>
      <c r="G7" s="235" t="s">
        <v>142</v>
      </c>
      <c r="H7" s="441" t="s">
        <v>142</v>
      </c>
    </row>
    <row r="8" spans="1:8" ht="15" x14ac:dyDescent="0.25">
      <c r="A8" s="662" t="s">
        <v>505</v>
      </c>
      <c r="B8" s="18" t="s">
        <v>633</v>
      </c>
      <c r="C8" s="235">
        <v>7.9797079999999987</v>
      </c>
      <c r="D8" s="441">
        <v>-4.4293381701235424</v>
      </c>
      <c r="E8" s="235">
        <v>6.0964640000000001</v>
      </c>
      <c r="F8" s="441">
        <v>-5.7193391371777569</v>
      </c>
      <c r="G8" s="235" t="s">
        <v>142</v>
      </c>
      <c r="H8" s="441" t="s">
        <v>142</v>
      </c>
    </row>
    <row r="9" spans="1:8" ht="15" x14ac:dyDescent="0.25">
      <c r="A9" s="662" t="s">
        <v>505</v>
      </c>
      <c r="B9" s="18" t="s">
        <v>632</v>
      </c>
      <c r="C9" s="235">
        <v>7.7840267999999995</v>
      </c>
      <c r="D9" s="441">
        <v>-2.452235094316725</v>
      </c>
      <c r="E9" s="235">
        <v>5.7697397999999991</v>
      </c>
      <c r="F9" s="441">
        <v>-5.3592410288980794</v>
      </c>
      <c r="G9" s="235" t="s">
        <v>142</v>
      </c>
      <c r="H9" s="441" t="s">
        <v>142</v>
      </c>
    </row>
    <row r="10" spans="1:8" ht="15" x14ac:dyDescent="0.25">
      <c r="A10" s="634">
        <v>2021</v>
      </c>
      <c r="B10" s="557" t="s">
        <v>505</v>
      </c>
      <c r="C10" s="625" t="s">
        <v>505</v>
      </c>
      <c r="D10" s="625" t="s">
        <v>505</v>
      </c>
      <c r="E10" s="625" t="s">
        <v>505</v>
      </c>
      <c r="F10" s="625" t="s">
        <v>505</v>
      </c>
      <c r="G10" s="625" t="s">
        <v>505</v>
      </c>
      <c r="H10" s="625" t="s">
        <v>505</v>
      </c>
    </row>
    <row r="11" spans="1:8" s="1" customFormat="1" ht="15" x14ac:dyDescent="0.25">
      <c r="A11" s="662" t="s">
        <v>505</v>
      </c>
      <c r="B11" s="18" t="s">
        <v>630</v>
      </c>
      <c r="C11" s="235">
        <v>8.1517022399999988</v>
      </c>
      <c r="D11" s="441">
        <v>4.7234606129567709</v>
      </c>
      <c r="E11" s="235">
        <v>6.1374152400000002</v>
      </c>
      <c r="F11" s="441">
        <v>6.3724787034590564</v>
      </c>
      <c r="G11" s="235" t="s">
        <v>142</v>
      </c>
      <c r="H11" s="441" t="s">
        <v>142</v>
      </c>
    </row>
    <row r="12" spans="1:8" s="1" customFormat="1" ht="15" x14ac:dyDescent="0.25">
      <c r="A12" s="662" t="s">
        <v>505</v>
      </c>
      <c r="B12" s="18" t="s">
        <v>633</v>
      </c>
      <c r="C12" s="235">
        <v>8.3919162799999985</v>
      </c>
      <c r="D12" s="441">
        <v>2.9467960547096692</v>
      </c>
      <c r="E12" s="235">
        <v>6.3776292799999998</v>
      </c>
      <c r="F12" s="441">
        <v>3.9139284308877831</v>
      </c>
      <c r="G12" s="235" t="s">
        <v>142</v>
      </c>
      <c r="H12" s="441" t="s">
        <v>142</v>
      </c>
    </row>
    <row r="13" spans="1:8" s="1" customFormat="1" ht="15" x14ac:dyDescent="0.25">
      <c r="A13" s="662" t="s">
        <v>505</v>
      </c>
      <c r="B13" s="18" t="s">
        <v>632</v>
      </c>
      <c r="C13" s="235">
        <v>8.3238000000000003</v>
      </c>
      <c r="D13" s="441">
        <v>-0.81</v>
      </c>
      <c r="E13" s="235">
        <v>7.1341999999999999</v>
      </c>
      <c r="F13" s="441">
        <v>11.86</v>
      </c>
      <c r="G13" s="235">
        <v>6.7427999999999999</v>
      </c>
      <c r="H13" s="441" t="s">
        <v>142</v>
      </c>
    </row>
    <row r="14" spans="1:8" s="1" customFormat="1" ht="15" x14ac:dyDescent="0.25">
      <c r="A14" s="634">
        <v>2022</v>
      </c>
      <c r="B14" s="557" t="s">
        <v>505</v>
      </c>
      <c r="C14" s="625" t="s">
        <v>505</v>
      </c>
      <c r="D14" s="625" t="s">
        <v>505</v>
      </c>
      <c r="E14" s="625" t="s">
        <v>505</v>
      </c>
      <c r="F14" s="625" t="s">
        <v>505</v>
      </c>
      <c r="G14" s="625" t="s">
        <v>505</v>
      </c>
      <c r="H14" s="625" t="s">
        <v>505</v>
      </c>
    </row>
    <row r="15" spans="1:8" s="1" customFormat="1" ht="15" x14ac:dyDescent="0.25">
      <c r="A15" s="662" t="s">
        <v>505</v>
      </c>
      <c r="B15" s="18" t="s">
        <v>630</v>
      </c>
      <c r="C15" s="235">
        <v>8.7993390099999989</v>
      </c>
      <c r="D15" s="441">
        <v>5.712735698136596</v>
      </c>
      <c r="E15" s="235">
        <v>7.6110379399999983</v>
      </c>
      <c r="F15" s="441">
        <v>6.6834530348602481</v>
      </c>
      <c r="G15" s="235">
        <v>7.2198340499999993</v>
      </c>
      <c r="H15" s="441">
        <v>7.0746595149630291</v>
      </c>
    </row>
    <row r="16" spans="1:8" s="1" customFormat="1" ht="15" x14ac:dyDescent="0.25">
      <c r="A16" s="662" t="s">
        <v>505</v>
      </c>
      <c r="B16" s="18" t="s">
        <v>631</v>
      </c>
      <c r="C16" s="235">
        <v>9.3430694499999998</v>
      </c>
      <c r="D16" s="441">
        <v>6.1792191365974087</v>
      </c>
      <c r="E16" s="235">
        <v>8.154769589999999</v>
      </c>
      <c r="F16" s="441">
        <v>7.1439881693718217</v>
      </c>
      <c r="G16" s="235">
        <v>7.7635644899999985</v>
      </c>
      <c r="H16" s="441">
        <v>7.5310656205456574</v>
      </c>
    </row>
    <row r="17" spans="1:8" s="1" customFormat="1" ht="15" x14ac:dyDescent="0.25">
      <c r="A17" s="662" t="s">
        <v>505</v>
      </c>
      <c r="B17" s="18" t="s">
        <v>633</v>
      </c>
      <c r="C17" s="235">
        <v>9.9683611499999998</v>
      </c>
      <c r="D17" s="441">
        <v>6.692572535677769</v>
      </c>
      <c r="E17" s="235">
        <v>8.780061289999999</v>
      </c>
      <c r="F17" s="441">
        <v>7.6678034014201994</v>
      </c>
      <c r="G17" s="235">
        <v>8.3888561899999985</v>
      </c>
      <c r="H17" s="441">
        <v>8.0541831114485927</v>
      </c>
    </row>
    <row r="18" spans="1:8" s="1" customFormat="1" ht="15" x14ac:dyDescent="0.25">
      <c r="A18" s="692" t="s">
        <v>505</v>
      </c>
      <c r="B18" s="439" t="s">
        <v>632</v>
      </c>
      <c r="C18" s="693">
        <v>9.0315361499999991</v>
      </c>
      <c r="D18" s="694">
        <v>-9.3979841410541258</v>
      </c>
      <c r="E18" s="693">
        <v>8.1181600500000002</v>
      </c>
      <c r="F18" s="694">
        <v>-7.5386858717474725</v>
      </c>
      <c r="G18" s="693">
        <v>7.8286649000000006</v>
      </c>
      <c r="H18" s="694">
        <v>-6.6778029961674434</v>
      </c>
    </row>
    <row r="19" spans="1:8" s="1" customFormat="1" ht="15" x14ac:dyDescent="0.25">
      <c r="A19" s="634">
        <v>2023</v>
      </c>
      <c r="B19" s="557" t="s">
        <v>505</v>
      </c>
      <c r="C19" s="625" t="s">
        <v>505</v>
      </c>
      <c r="D19" s="625" t="s">
        <v>505</v>
      </c>
      <c r="E19" s="625" t="s">
        <v>505</v>
      </c>
      <c r="F19" s="625" t="s">
        <v>505</v>
      </c>
      <c r="G19" s="625" t="s">
        <v>505</v>
      </c>
      <c r="H19" s="625" t="s">
        <v>505</v>
      </c>
    </row>
    <row r="20" spans="1:8" s="1" customFormat="1" ht="15" x14ac:dyDescent="0.25">
      <c r="A20" s="662" t="s">
        <v>505</v>
      </c>
      <c r="B20" s="18" t="s">
        <v>630</v>
      </c>
      <c r="C20" s="235">
        <v>9.7491355500000001</v>
      </c>
      <c r="D20" s="441">
        <v>7.9454855528646817</v>
      </c>
      <c r="E20" s="235">
        <v>8.8357594499999994</v>
      </c>
      <c r="F20" s="441">
        <v>8.839434004506959</v>
      </c>
      <c r="G20" s="235">
        <v>8.5462643000000007</v>
      </c>
      <c r="H20" s="441">
        <v>9.1663062497412557</v>
      </c>
    </row>
    <row r="21" spans="1:8" s="1" customFormat="1" ht="15" x14ac:dyDescent="0.25">
      <c r="A21" s="662" t="s">
        <v>505</v>
      </c>
      <c r="B21" s="18" t="s">
        <v>631</v>
      </c>
      <c r="C21" s="235">
        <v>7.0454401499999992</v>
      </c>
      <c r="D21" s="441">
        <v>-27.732668051784355</v>
      </c>
      <c r="E21" s="235">
        <v>6.1357264500000008</v>
      </c>
      <c r="F21" s="441">
        <v>-30.558018416854917</v>
      </c>
      <c r="G21" s="235">
        <v>5.8467167500000006</v>
      </c>
      <c r="H21" s="441">
        <v>-31.58745687282337</v>
      </c>
    </row>
    <row r="22" spans="1:8" s="1" customFormat="1" ht="15" x14ac:dyDescent="0.25">
      <c r="A22" s="662" t="s">
        <v>505</v>
      </c>
      <c r="B22" s="18" t="s">
        <v>633</v>
      </c>
      <c r="C22" s="235">
        <v>6.8701930500000001</v>
      </c>
      <c r="D22" s="441">
        <v>-2.4873832758340741</v>
      </c>
      <c r="E22" s="235">
        <v>5.9604793500000008</v>
      </c>
      <c r="F22" s="441">
        <v>-2.8561752455571088</v>
      </c>
      <c r="G22" s="235">
        <v>5.6714696499999997</v>
      </c>
      <c r="H22" s="441">
        <v>-2.9973591588817921</v>
      </c>
    </row>
    <row r="23" spans="1:8" s="1" customFormat="1" ht="15" x14ac:dyDescent="0.25">
      <c r="A23" s="692" t="s">
        <v>505</v>
      </c>
      <c r="B23" s="439" t="s">
        <v>632</v>
      </c>
      <c r="C23" s="693">
        <v>6.7687525499999994</v>
      </c>
      <c r="D23" s="694">
        <v>-1.4765305612482127</v>
      </c>
      <c r="E23" s="693">
        <v>5.9630581500000011</v>
      </c>
      <c r="F23" s="694">
        <v>4.3264976666687285E-2</v>
      </c>
      <c r="G23" s="693">
        <v>5.6023470999999994</v>
      </c>
      <c r="H23" s="694">
        <v>-1.2187766886842168</v>
      </c>
    </row>
    <row r="24" spans="1:8" s="1" customFormat="1" ht="15" x14ac:dyDescent="0.25">
      <c r="A24" s="634">
        <v>2024</v>
      </c>
      <c r="B24" s="557" t="s">
        <v>505</v>
      </c>
      <c r="C24" s="625" t="s">
        <v>505</v>
      </c>
      <c r="D24" s="625" t="s">
        <v>505</v>
      </c>
      <c r="E24" s="625" t="s">
        <v>505</v>
      </c>
      <c r="F24" s="625" t="s">
        <v>505</v>
      </c>
      <c r="G24" s="625" t="s">
        <v>505</v>
      </c>
      <c r="H24" s="625" t="s">
        <v>505</v>
      </c>
    </row>
    <row r="25" spans="1:8" s="1" customFormat="1" ht="15" x14ac:dyDescent="0.25">
      <c r="A25" s="662" t="s">
        <v>505</v>
      </c>
      <c r="B25" s="18" t="s">
        <v>630</v>
      </c>
      <c r="C25" s="235">
        <v>7.5682376000000007</v>
      </c>
      <c r="D25" s="441">
        <v>11.811409031343617</v>
      </c>
      <c r="E25" s="235">
        <v>6.7241779000000017</v>
      </c>
      <c r="F25" s="441">
        <v>12.763916280105375</v>
      </c>
      <c r="G25" s="235">
        <v>6.3462890333333348</v>
      </c>
      <c r="H25" s="441">
        <v>13.279111773230465</v>
      </c>
    </row>
    <row r="26" spans="1:8" s="1" customFormat="1" ht="15" x14ac:dyDescent="0.25">
      <c r="A26" s="662" t="s">
        <v>505</v>
      </c>
      <c r="B26" s="18" t="s">
        <v>631</v>
      </c>
      <c r="C26" s="235">
        <v>7.4591914099999999</v>
      </c>
      <c r="D26" s="441">
        <v>-1.4408399387461199</v>
      </c>
      <c r="E26" s="235">
        <v>6.5307245300000005</v>
      </c>
      <c r="F26" s="441">
        <v>-2.8769817348229458</v>
      </c>
      <c r="G26" s="235">
        <v>6.1150479866666672</v>
      </c>
      <c r="H26" s="441">
        <v>-3.6437206917632343</v>
      </c>
    </row>
    <row r="27" spans="1:8" s="1" customFormat="1" ht="15" x14ac:dyDescent="0.25">
      <c r="A27" s="692" t="s">
        <v>505</v>
      </c>
      <c r="B27" s="439" t="s">
        <v>632</v>
      </c>
      <c r="C27" s="693">
        <v>8.0511863299999984</v>
      </c>
      <c r="D27" s="694">
        <v>7.9364489722887877</v>
      </c>
      <c r="E27" s="693">
        <v>7.37479028</v>
      </c>
      <c r="F27" s="694">
        <v>12.924534576870284</v>
      </c>
      <c r="G27" s="693">
        <v>6.9587999433333332</v>
      </c>
      <c r="H27" s="694">
        <v>13.797961332542183</v>
      </c>
    </row>
    <row r="28" spans="1:8" s="1" customFormat="1" x14ac:dyDescent="0.2">
      <c r="A28" s="80" t="s">
        <v>255</v>
      </c>
      <c r="H28" s="161" t="s">
        <v>565</v>
      </c>
    </row>
    <row r="29" spans="1:8" s="1" customFormat="1" x14ac:dyDescent="0.2">
      <c r="A29" s="80" t="s">
        <v>685</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1">
        <f>INDICE!A3</f>
        <v>45657</v>
      </c>
      <c r="C3" s="782"/>
      <c r="D3" s="782" t="s">
        <v>115</v>
      </c>
      <c r="E3" s="782"/>
      <c r="F3" s="782" t="s">
        <v>116</v>
      </c>
      <c r="G3" s="782"/>
      <c r="H3" s="782"/>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226.05115999999998</v>
      </c>
      <c r="C5" s="72">
        <v>20.510299992605717</v>
      </c>
      <c r="D5" s="71">
        <v>2135.4695300000003</v>
      </c>
      <c r="E5" s="329">
        <v>1.8450814865038772</v>
      </c>
      <c r="F5" s="71">
        <v>2135.4695300000003</v>
      </c>
      <c r="G5" s="72">
        <v>1.8450814865038772</v>
      </c>
      <c r="H5" s="303">
        <v>3.5842533621222401</v>
      </c>
      <c r="I5"/>
    </row>
    <row r="6" spans="1:9" ht="14.25" x14ac:dyDescent="0.2">
      <c r="A6" s="3" t="s">
        <v>48</v>
      </c>
      <c r="B6" s="301">
        <v>548.80826000000047</v>
      </c>
      <c r="C6" s="59">
        <v>7.8777292748094228</v>
      </c>
      <c r="D6" s="58">
        <v>6522.4179600000016</v>
      </c>
      <c r="E6" s="59">
        <v>7.4778866842688876</v>
      </c>
      <c r="F6" s="58">
        <v>6522.4179600000016</v>
      </c>
      <c r="G6" s="59">
        <v>7.4778866842688876</v>
      </c>
      <c r="H6" s="304">
        <v>10.947474629758117</v>
      </c>
      <c r="I6"/>
    </row>
    <row r="7" spans="1:9" ht="14.25" x14ac:dyDescent="0.2">
      <c r="A7" s="3" t="s">
        <v>49</v>
      </c>
      <c r="B7" s="301">
        <v>574.60883000000047</v>
      </c>
      <c r="C7" s="59">
        <v>5.6859082937039567</v>
      </c>
      <c r="D7" s="58">
        <v>7387.7796400000016</v>
      </c>
      <c r="E7" s="59">
        <v>11.213686032036339</v>
      </c>
      <c r="F7" s="58">
        <v>7387.7796400000016</v>
      </c>
      <c r="G7" s="59">
        <v>11.213686032036339</v>
      </c>
      <c r="H7" s="304">
        <v>12.399930620076907</v>
      </c>
      <c r="I7"/>
    </row>
    <row r="8" spans="1:9" ht="14.25" x14ac:dyDescent="0.2">
      <c r="A8" s="3" t="s">
        <v>122</v>
      </c>
      <c r="B8" s="301">
        <v>2579.1850400000021</v>
      </c>
      <c r="C8" s="59">
        <v>0.60552104161742326</v>
      </c>
      <c r="D8" s="58">
        <v>29839.400630000011</v>
      </c>
      <c r="E8" s="59">
        <v>0.99916849173558764</v>
      </c>
      <c r="F8" s="58">
        <v>29839.400630000011</v>
      </c>
      <c r="G8" s="240">
        <v>0.99916849173558764</v>
      </c>
      <c r="H8" s="304">
        <v>50.083586082256126</v>
      </c>
      <c r="I8"/>
    </row>
    <row r="9" spans="1:9" ht="14.25" x14ac:dyDescent="0.2">
      <c r="A9" s="3" t="s">
        <v>123</v>
      </c>
      <c r="B9" s="301">
        <v>655.09415999999999</v>
      </c>
      <c r="C9" s="59">
        <v>-3.0662285219163885</v>
      </c>
      <c r="D9" s="58">
        <v>8557.8208100000011</v>
      </c>
      <c r="E9" s="59">
        <v>6.6202003081184086</v>
      </c>
      <c r="F9" s="58">
        <v>8557.8208100000011</v>
      </c>
      <c r="G9" s="73">
        <v>6.6202003081184086</v>
      </c>
      <c r="H9" s="304">
        <v>14.363772266365316</v>
      </c>
      <c r="I9"/>
    </row>
    <row r="10" spans="1:9" ht="14.25" x14ac:dyDescent="0.2">
      <c r="A10" s="3" t="s">
        <v>584</v>
      </c>
      <c r="B10" s="301">
        <v>367.36</v>
      </c>
      <c r="C10" s="329">
        <v>6.4836286058807158</v>
      </c>
      <c r="D10" s="58">
        <v>5136.3128493881022</v>
      </c>
      <c r="E10" s="59">
        <v>9.0631070727682665</v>
      </c>
      <c r="F10" s="58">
        <v>5136.3128493881022</v>
      </c>
      <c r="G10" s="59">
        <v>9.0631070727682665</v>
      </c>
      <c r="H10" s="304">
        <v>8.6209830394212972</v>
      </c>
      <c r="I10"/>
    </row>
    <row r="11" spans="1:9" ht="14.25" x14ac:dyDescent="0.2">
      <c r="A11" s="60" t="s">
        <v>585</v>
      </c>
      <c r="B11" s="61">
        <v>4951.1074500000032</v>
      </c>
      <c r="C11" s="62">
        <v>2.6247999927304293</v>
      </c>
      <c r="D11" s="61">
        <v>59579.201419388119</v>
      </c>
      <c r="E11" s="62">
        <v>4.3630422178939954</v>
      </c>
      <c r="F11" s="61">
        <v>59579.201419388119</v>
      </c>
      <c r="G11" s="62">
        <v>4.3630422178939954</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6" priority="10" operator="equal">
      <formula>0</formula>
    </cfRule>
    <cfRule type="cellIs" dxfId="225" priority="11" operator="between">
      <formula>0</formula>
      <formula>0.5</formula>
    </cfRule>
  </conditionalFormatting>
  <conditionalFormatting sqref="E5">
    <cfRule type="cellIs" dxfId="224" priority="1" operator="equal">
      <formula>0</formula>
    </cfRule>
    <cfRule type="cellIs" dxfId="223" priority="2" operator="between">
      <formula>0</formula>
      <formula>0.5</formula>
    </cfRule>
  </conditionalFormatting>
  <conditionalFormatting sqref="G8">
    <cfRule type="cellIs" dxfId="222"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t="s">
        <v>505</v>
      </c>
      <c r="J3" s="145" t="s">
        <v>505</v>
      </c>
      <c r="K3" s="145" t="s">
        <v>505</v>
      </c>
      <c r="L3" s="145" t="s">
        <v>505</v>
      </c>
      <c r="M3" s="145" t="s">
        <v>505</v>
      </c>
    </row>
    <row r="4" spans="1:13" x14ac:dyDescent="0.2">
      <c r="B4" s="536">
        <v>45292</v>
      </c>
      <c r="C4" s="536">
        <v>45323</v>
      </c>
      <c r="D4" s="536">
        <v>45352</v>
      </c>
      <c r="E4" s="536">
        <v>45383</v>
      </c>
      <c r="F4" s="536">
        <v>45413</v>
      </c>
      <c r="G4" s="536">
        <v>45444</v>
      </c>
      <c r="H4" s="536">
        <v>45474</v>
      </c>
      <c r="I4" s="536">
        <v>45505</v>
      </c>
      <c r="J4" s="536">
        <v>45536</v>
      </c>
      <c r="K4" s="536">
        <v>45566</v>
      </c>
      <c r="L4" s="536">
        <v>45597</v>
      </c>
      <c r="M4" s="536">
        <v>45627</v>
      </c>
    </row>
    <row r="5" spans="1:13" x14ac:dyDescent="0.2">
      <c r="A5" s="551" t="s">
        <v>535</v>
      </c>
      <c r="B5" s="538">
        <v>3.1761428571428576</v>
      </c>
      <c r="C5" s="538">
        <v>1.7217499999999997</v>
      </c>
      <c r="D5" s="538">
        <v>1.4928000000000003</v>
      </c>
      <c r="E5" s="538">
        <v>1.5985909090909092</v>
      </c>
      <c r="F5" s="538">
        <v>2.1205000000000007</v>
      </c>
      <c r="G5" s="538">
        <v>2.5355263157894741</v>
      </c>
      <c r="H5" s="538">
        <v>2.0772380952380951</v>
      </c>
      <c r="I5" s="538">
        <v>1.9899090909090906</v>
      </c>
      <c r="J5" s="538">
        <v>2.2793000000000001</v>
      </c>
      <c r="K5" s="538">
        <v>2.191636363636364</v>
      </c>
      <c r="L5" s="538">
        <v>2.0973333333333333</v>
      </c>
      <c r="M5" s="538">
        <v>3.016285714285714</v>
      </c>
    </row>
    <row r="6" spans="1:13" x14ac:dyDescent="0.2">
      <c r="A6" s="18" t="s">
        <v>536</v>
      </c>
      <c r="B6" s="538">
        <v>74.245454545454535</v>
      </c>
      <c r="C6" s="538">
        <v>63.224761904761898</v>
      </c>
      <c r="D6" s="538">
        <v>68.255499999999998</v>
      </c>
      <c r="E6" s="538">
        <v>71.838095238095235</v>
      </c>
      <c r="F6" s="538">
        <v>76.418636363636367</v>
      </c>
      <c r="G6" s="538">
        <v>81.691052631578941</v>
      </c>
      <c r="H6" s="538">
        <v>75.245652173913044</v>
      </c>
      <c r="I6" s="538">
        <v>84.390476190476178</v>
      </c>
      <c r="J6" s="538">
        <v>86.595238095238059</v>
      </c>
      <c r="K6" s="538">
        <v>98.830869565217398</v>
      </c>
      <c r="L6" s="538">
        <v>111.90714285714287</v>
      </c>
      <c r="M6" s="538">
        <v>111.27500000000001</v>
      </c>
    </row>
    <row r="7" spans="1:13" x14ac:dyDescent="0.2">
      <c r="A7" s="513" t="s">
        <v>537</v>
      </c>
      <c r="B7" s="538">
        <v>29.753636363636364</v>
      </c>
      <c r="C7" s="538">
        <v>25.630476190476191</v>
      </c>
      <c r="D7" s="538">
        <v>26.675000000000001</v>
      </c>
      <c r="E7" s="538">
        <v>29.131428571428575</v>
      </c>
      <c r="F7" s="538">
        <v>31.903478260869566</v>
      </c>
      <c r="G7" s="538">
        <v>34.263500000000001</v>
      </c>
      <c r="H7" s="538">
        <v>32.216086956521742</v>
      </c>
      <c r="I7" s="538">
        <v>37.829999999999991</v>
      </c>
      <c r="J7" s="538">
        <v>36.107142857142854</v>
      </c>
      <c r="K7" s="538">
        <v>40.032608695652165</v>
      </c>
      <c r="L7" s="538">
        <v>44.454761904761902</v>
      </c>
      <c r="M7" s="577">
        <v>44.948499999999996</v>
      </c>
    </row>
    <row r="8" spans="1:13" x14ac:dyDescent="0.2">
      <c r="A8" s="439" t="s">
        <v>538</v>
      </c>
      <c r="B8" s="578">
        <v>29.842258064516137</v>
      </c>
      <c r="C8" s="578">
        <v>25.343103448275858</v>
      </c>
      <c r="D8" s="578">
        <v>26.866774193548387</v>
      </c>
      <c r="E8" s="578">
        <v>29.221666666666668</v>
      </c>
      <c r="F8" s="578">
        <v>32.00516129032259</v>
      </c>
      <c r="G8" s="578">
        <v>34.541666666666664</v>
      </c>
      <c r="H8" s="578">
        <v>32.486451612903224</v>
      </c>
      <c r="I8" s="578">
        <v>38.609032258064509</v>
      </c>
      <c r="J8" s="578">
        <v>36.599000000000011</v>
      </c>
      <c r="K8" s="578">
        <v>40.457096774193545</v>
      </c>
      <c r="L8" s="578">
        <v>44.45066666666667</v>
      </c>
      <c r="M8" s="578">
        <v>46.332258064516118</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9">
        <f>INDICE!A3</f>
        <v>45657</v>
      </c>
      <c r="C3" s="830">
        <v>41671</v>
      </c>
      <c r="D3" s="829">
        <f>DATE(YEAR(B3),MONTH(B3)-1,1)</f>
        <v>45597</v>
      </c>
      <c r="E3" s="830"/>
      <c r="F3" s="829">
        <f>DATE(YEAR(B3)-1,MONTH(B3),1)</f>
        <v>45261</v>
      </c>
      <c r="G3" s="830"/>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45597</v>
      </c>
      <c r="I4" s="280">
        <f>F3</f>
        <v>45261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5066.585</v>
      </c>
      <c r="C5" s="444">
        <v>34.995965498763404</v>
      </c>
      <c r="D5" s="234">
        <v>5270.5550000000003</v>
      </c>
      <c r="E5" s="444">
        <v>36.282463447890549</v>
      </c>
      <c r="F5" s="234">
        <v>4843.0630000000001</v>
      </c>
      <c r="G5" s="444">
        <v>33.902447902702711</v>
      </c>
      <c r="H5" s="626">
        <v>-3.8699909212597201</v>
      </c>
      <c r="I5" s="240">
        <v>4.6153023406881131</v>
      </c>
      <c r="K5" s="239"/>
    </row>
    <row r="6" spans="1:71" s="13" customFormat="1" ht="15" x14ac:dyDescent="0.2">
      <c r="A6" s="16" t="s">
        <v>117</v>
      </c>
      <c r="B6" s="234">
        <v>9411.0409999999993</v>
      </c>
      <c r="C6" s="444">
        <v>65.004034501236589</v>
      </c>
      <c r="D6" s="234">
        <v>9255.8979999999992</v>
      </c>
      <c r="E6" s="444">
        <v>63.717536552109443</v>
      </c>
      <c r="F6" s="234">
        <v>9442.2270000000008</v>
      </c>
      <c r="G6" s="444">
        <v>66.097552097297296</v>
      </c>
      <c r="H6" s="240">
        <v>1.6761528703103692</v>
      </c>
      <c r="I6" s="240">
        <v>-0.33028225226952829</v>
      </c>
      <c r="K6" s="239"/>
    </row>
    <row r="7" spans="1:71" s="69" customFormat="1" ht="12.75" x14ac:dyDescent="0.2">
      <c r="A7" s="76" t="s">
        <v>114</v>
      </c>
      <c r="B7" s="77">
        <v>14477.626</v>
      </c>
      <c r="C7" s="78">
        <v>100</v>
      </c>
      <c r="D7" s="77">
        <v>14526.453</v>
      </c>
      <c r="E7" s="78">
        <v>100</v>
      </c>
      <c r="F7" s="77">
        <v>14285.29</v>
      </c>
      <c r="G7" s="78">
        <v>100</v>
      </c>
      <c r="H7" s="78">
        <v>-0.33612472363349344</v>
      </c>
      <c r="I7" s="627">
        <v>1.3463919878420341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7"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9">
        <f>INDICE!A3</f>
        <v>45657</v>
      </c>
      <c r="C3" s="830">
        <v>41671</v>
      </c>
      <c r="D3" s="829">
        <f>DATE(YEAR(B3),MONTH(B3)-1,1)</f>
        <v>45597</v>
      </c>
      <c r="E3" s="830"/>
      <c r="F3" s="829">
        <f>DATE(YEAR(B3)-1,MONTH(B3),1)</f>
        <v>45261</v>
      </c>
      <c r="G3" s="830"/>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45597</v>
      </c>
      <c r="I4" s="280">
        <f>F3</f>
        <v>45261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5494.4380000000001</v>
      </c>
      <c r="C5" s="444">
        <v>40.085277335825516</v>
      </c>
      <c r="D5" s="234">
        <v>5490.9709999999995</v>
      </c>
      <c r="E5" s="444">
        <v>39.955036048732111</v>
      </c>
      <c r="F5" s="234">
        <v>5618.0680000000002</v>
      </c>
      <c r="G5" s="444">
        <v>40.630296216687853</v>
      </c>
      <c r="H5" s="394">
        <v>6.3140016583597927E-2</v>
      </c>
      <c r="I5" s="437">
        <v>-2.2005785618828413</v>
      </c>
      <c r="K5" s="239"/>
    </row>
    <row r="6" spans="1:71" s="13" customFormat="1" ht="15" x14ac:dyDescent="0.2">
      <c r="A6" s="16" t="s">
        <v>511</v>
      </c>
      <c r="B6" s="234">
        <v>8212.4348600000048</v>
      </c>
      <c r="C6" s="444">
        <v>59.914722664174491</v>
      </c>
      <c r="D6" s="234">
        <v>8251.9048500000008</v>
      </c>
      <c r="E6" s="444">
        <v>60.044963951267896</v>
      </c>
      <c r="F6" s="234">
        <v>8209.2198200000003</v>
      </c>
      <c r="G6" s="444">
        <v>59.369703783312147</v>
      </c>
      <c r="H6" s="394">
        <v>-0.47831368293098964</v>
      </c>
      <c r="I6" s="743">
        <v>3.9163770376471556E-2</v>
      </c>
      <c r="K6" s="239"/>
    </row>
    <row r="7" spans="1:71" s="69" customFormat="1" ht="12.75" x14ac:dyDescent="0.2">
      <c r="A7" s="76" t="s">
        <v>114</v>
      </c>
      <c r="B7" s="77">
        <v>13706.872860000005</v>
      </c>
      <c r="C7" s="78">
        <v>100</v>
      </c>
      <c r="D7" s="77">
        <v>13742.87585</v>
      </c>
      <c r="E7" s="78">
        <v>100</v>
      </c>
      <c r="F7" s="77">
        <v>13827.287820000001</v>
      </c>
      <c r="G7" s="78">
        <v>100</v>
      </c>
      <c r="H7" s="78">
        <v>-0.26197566210274253</v>
      </c>
      <c r="I7" s="78">
        <v>-0.87085017371104689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I6">
    <cfRule type="cellIs" dxfId="6"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0" t="s">
        <v>498</v>
      </c>
      <c r="B1" s="820"/>
      <c r="C1" s="820"/>
      <c r="D1" s="820"/>
      <c r="E1" s="820"/>
      <c r="F1" s="820"/>
    </row>
    <row r="2" spans="1:9" x14ac:dyDescent="0.2">
      <c r="A2" s="821"/>
      <c r="B2" s="821"/>
      <c r="C2" s="821"/>
      <c r="D2" s="821"/>
      <c r="E2" s="821"/>
      <c r="F2" s="821"/>
      <c r="I2" s="161" t="s">
        <v>461</v>
      </c>
    </row>
    <row r="3" spans="1:9" x14ac:dyDescent="0.2">
      <c r="A3" s="248"/>
      <c r="B3" s="250"/>
      <c r="C3" s="250"/>
      <c r="D3" s="781">
        <f>INDICE!A3</f>
        <v>45657</v>
      </c>
      <c r="E3" s="781">
        <v>41671</v>
      </c>
      <c r="F3" s="781">
        <f>DATE(YEAR(D3),MONTH(D3)-1,1)</f>
        <v>45597</v>
      </c>
      <c r="G3" s="781"/>
      <c r="H3" s="785">
        <f>DATE(YEAR(D3)-1,MONTH(D3),1)</f>
        <v>45261</v>
      </c>
      <c r="I3" s="785"/>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100.32823203128258</v>
      </c>
      <c r="E5" s="447">
        <v>100</v>
      </c>
      <c r="F5" s="394">
        <v>100.324638560564</v>
      </c>
      <c r="G5" s="447">
        <v>100</v>
      </c>
      <c r="H5" s="394">
        <v>96.705282822634757</v>
      </c>
      <c r="I5" s="447">
        <v>100</v>
      </c>
    </row>
    <row r="6" spans="1:9" x14ac:dyDescent="0.2">
      <c r="A6" s="579" t="s">
        <v>458</v>
      </c>
      <c r="B6" s="166"/>
      <c r="C6" s="166"/>
      <c r="D6" s="394">
        <v>57.593004597172133</v>
      </c>
      <c r="E6" s="447">
        <v>57.404584363865297</v>
      </c>
      <c r="F6" s="394">
        <v>57.612194556894622</v>
      </c>
      <c r="G6" s="447">
        <v>57.425768369068464</v>
      </c>
      <c r="H6" s="394">
        <v>57.67890691120553</v>
      </c>
      <c r="I6" s="447">
        <v>59.644008297864417</v>
      </c>
    </row>
    <row r="7" spans="1:9" x14ac:dyDescent="0.2">
      <c r="A7" s="579" t="s">
        <v>459</v>
      </c>
      <c r="B7" s="166"/>
      <c r="C7" s="166"/>
      <c r="D7" s="394">
        <v>42.735227434110456</v>
      </c>
      <c r="E7" s="447">
        <v>42.595415636134717</v>
      </c>
      <c r="F7" s="394">
        <v>42.71244400366939</v>
      </c>
      <c r="G7" s="447">
        <v>42.57423163093155</v>
      </c>
      <c r="H7" s="394">
        <v>39.026375911429213</v>
      </c>
      <c r="I7" s="447">
        <v>40.355991702135562</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0" t="s">
        <v>462</v>
      </c>
      <c r="B1" s="820"/>
      <c r="C1" s="820"/>
      <c r="D1" s="820"/>
      <c r="E1" s="249"/>
      <c r="F1" s="1"/>
      <c r="G1" s="1"/>
      <c r="H1" s="1"/>
      <c r="I1" s="1"/>
    </row>
    <row r="2" spans="1:40" ht="15" x14ac:dyDescent="0.2">
      <c r="A2" s="820"/>
      <c r="B2" s="820"/>
      <c r="C2" s="820"/>
      <c r="D2" s="820"/>
      <c r="E2" s="249"/>
      <c r="F2" s="1"/>
      <c r="G2" s="207"/>
      <c r="H2" s="244"/>
      <c r="I2" s="243" t="s">
        <v>151</v>
      </c>
    </row>
    <row r="3" spans="1:40" x14ac:dyDescent="0.2">
      <c r="A3" s="248"/>
      <c r="B3" s="829">
        <f>INDICE!A3</f>
        <v>45657</v>
      </c>
      <c r="C3" s="830">
        <v>41671</v>
      </c>
      <c r="D3" s="829">
        <f>DATE(YEAR(B3),MONTH(B3)-1,1)</f>
        <v>45597</v>
      </c>
      <c r="E3" s="830"/>
      <c r="F3" s="829">
        <f>DATE(YEAR(B3)-1,MONTH(B3),1)</f>
        <v>45261</v>
      </c>
      <c r="G3" s="830"/>
      <c r="H3" s="774" t="s">
        <v>417</v>
      </c>
      <c r="I3" s="774"/>
    </row>
    <row r="4" spans="1:40" x14ac:dyDescent="0.2">
      <c r="A4" s="214"/>
      <c r="B4" s="184" t="s">
        <v>47</v>
      </c>
      <c r="C4" s="184" t="s">
        <v>106</v>
      </c>
      <c r="D4" s="184" t="s">
        <v>47</v>
      </c>
      <c r="E4" s="184" t="s">
        <v>106</v>
      </c>
      <c r="F4" s="184" t="s">
        <v>47</v>
      </c>
      <c r="G4" s="184" t="s">
        <v>106</v>
      </c>
      <c r="H4" s="677">
        <f>D3</f>
        <v>45597</v>
      </c>
      <c r="I4" s="677">
        <f>F3</f>
        <v>45261</v>
      </c>
    </row>
    <row r="5" spans="1:40" x14ac:dyDescent="0.2">
      <c r="A5" s="539" t="s">
        <v>48</v>
      </c>
      <c r="B5" s="233">
        <v>531.50400000000002</v>
      </c>
      <c r="C5" s="240">
        <v>9.6734916291711723</v>
      </c>
      <c r="D5" s="233">
        <v>531.58199999999999</v>
      </c>
      <c r="E5" s="240">
        <v>9.6810199871753113</v>
      </c>
      <c r="F5" s="233">
        <v>497.77800000000002</v>
      </c>
      <c r="G5" s="240">
        <v>8.8603057136367873</v>
      </c>
      <c r="H5" s="743">
        <v>-1.467318306488454E-2</v>
      </c>
      <c r="I5" s="394">
        <v>6.7753094753082692</v>
      </c>
    </row>
    <row r="6" spans="1:40" x14ac:dyDescent="0.2">
      <c r="A6" s="579" t="s">
        <v>49</v>
      </c>
      <c r="B6" s="233">
        <v>330.24</v>
      </c>
      <c r="C6" s="240">
        <v>6.0104418322674675</v>
      </c>
      <c r="D6" s="233">
        <v>330.24</v>
      </c>
      <c r="E6" s="240">
        <v>6.0142368262371084</v>
      </c>
      <c r="F6" s="233">
        <v>339.03800000000001</v>
      </c>
      <c r="G6" s="240">
        <v>6.0347792159155071</v>
      </c>
      <c r="H6" s="394">
        <v>0</v>
      </c>
      <c r="I6" s="394">
        <v>-2.5949893522260048</v>
      </c>
    </row>
    <row r="7" spans="1:40" x14ac:dyDescent="0.2">
      <c r="A7" s="579" t="s">
        <v>122</v>
      </c>
      <c r="B7" s="233">
        <v>2991.6170000000002</v>
      </c>
      <c r="C7" s="240">
        <v>54.448098240438789</v>
      </c>
      <c r="D7" s="233">
        <v>2991.6170000000002</v>
      </c>
      <c r="E7" s="240">
        <v>54.482476778697254</v>
      </c>
      <c r="F7" s="233">
        <v>3155.6660000000002</v>
      </c>
      <c r="G7" s="240">
        <v>56.169950239121349</v>
      </c>
      <c r="H7" s="394">
        <v>0</v>
      </c>
      <c r="I7" s="394">
        <v>-5.1985539661041429</v>
      </c>
    </row>
    <row r="8" spans="1:40" x14ac:dyDescent="0.2">
      <c r="A8" s="579" t="s">
        <v>123</v>
      </c>
      <c r="B8" s="233">
        <v>35</v>
      </c>
      <c r="C8" s="240">
        <v>0.63700782500412234</v>
      </c>
      <c r="D8" s="233">
        <v>35</v>
      </c>
      <c r="E8" s="240">
        <v>0.63741003185046874</v>
      </c>
      <c r="F8" s="233">
        <v>35</v>
      </c>
      <c r="G8" s="240">
        <v>0.62298996736956547</v>
      </c>
      <c r="H8" s="429">
        <v>0</v>
      </c>
      <c r="I8" s="394">
        <v>0</v>
      </c>
    </row>
    <row r="9" spans="1:40" x14ac:dyDescent="0.2">
      <c r="A9" s="540" t="s">
        <v>362</v>
      </c>
      <c r="B9" s="440">
        <v>1606.077</v>
      </c>
      <c r="C9" s="445">
        <v>29.230960473118451</v>
      </c>
      <c r="D9" s="440">
        <v>1602.5319999999999</v>
      </c>
      <c r="E9" s="445">
        <v>29.184856376039868</v>
      </c>
      <c r="F9" s="440">
        <v>1590.586</v>
      </c>
      <c r="G9" s="445">
        <v>28.311974863956792</v>
      </c>
      <c r="H9" s="437">
        <v>0.2212124313274289</v>
      </c>
      <c r="I9" s="73">
        <v>0.97391778878979096</v>
      </c>
    </row>
    <row r="10" spans="1:40" s="69" customFormat="1" x14ac:dyDescent="0.2">
      <c r="A10" s="76" t="s">
        <v>114</v>
      </c>
      <c r="B10" s="77">
        <v>5494.4380000000001</v>
      </c>
      <c r="C10" s="246">
        <v>100</v>
      </c>
      <c r="D10" s="77">
        <v>5490.9709999999995</v>
      </c>
      <c r="E10" s="246">
        <v>100</v>
      </c>
      <c r="F10" s="77">
        <v>5618.0680000000002</v>
      </c>
      <c r="G10" s="246">
        <v>100</v>
      </c>
      <c r="H10" s="627">
        <v>6.3140016583597927E-2</v>
      </c>
      <c r="I10" s="78">
        <v>-2.2005785618828413</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5" priority="1" operator="between">
      <formula>-0.1</formula>
      <formula>0.0999999999</formula>
    </cfRule>
  </conditionalFormatting>
  <conditionalFormatting sqref="H6:H7">
    <cfRule type="cellIs" dxfId="4" priority="12" operator="equal">
      <formula>0</formula>
    </cfRule>
  </conditionalFormatting>
  <conditionalFormatting sqref="I5:I8">
    <cfRule type="cellIs" dxfId="3" priority="41" operator="equal">
      <formula>0</formula>
    </cfRule>
  </conditionalFormatting>
  <conditionalFormatting sqref="I9">
    <cfRule type="cellIs" dxfId="2" priority="13" operator="between">
      <formula>0</formula>
      <formula>0.5</formula>
    </cfRule>
    <cfRule type="cellIs" dxfId="1" priority="14"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20" t="s">
        <v>40</v>
      </c>
      <c r="B1" s="820"/>
      <c r="C1" s="820"/>
      <c r="D1" s="11"/>
      <c r="E1" s="11"/>
      <c r="F1" s="11"/>
      <c r="G1" s="11"/>
      <c r="H1" s="11"/>
      <c r="I1" s="11"/>
      <c r="J1" s="11"/>
      <c r="K1" s="11"/>
      <c r="L1" s="11"/>
    </row>
    <row r="2" spans="1:47" x14ac:dyDescent="0.2">
      <c r="A2" s="820"/>
      <c r="B2" s="820"/>
      <c r="C2" s="820"/>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9">
        <f>INDICE!A3</f>
        <v>45657</v>
      </c>
      <c r="C4" s="830">
        <v>41671</v>
      </c>
      <c r="D4" s="829">
        <f>DATE(YEAR(B4),MONTH(B4)-1,1)</f>
        <v>45597</v>
      </c>
      <c r="E4" s="830"/>
      <c r="F4" s="829">
        <f>DATE(YEAR(B4)-1,MONTH(B4),1)</f>
        <v>45261</v>
      </c>
      <c r="G4" s="830"/>
      <c r="H4" s="774" t="s">
        <v>417</v>
      </c>
      <c r="I4" s="774"/>
      <c r="J4" s="11"/>
      <c r="K4" s="11"/>
      <c r="L4" s="11"/>
    </row>
    <row r="5" spans="1:47" x14ac:dyDescent="0.2">
      <c r="A5" s="253"/>
      <c r="B5" s="184" t="s">
        <v>54</v>
      </c>
      <c r="C5" s="184" t="s">
        <v>106</v>
      </c>
      <c r="D5" s="184" t="s">
        <v>54</v>
      </c>
      <c r="E5" s="184" t="s">
        <v>106</v>
      </c>
      <c r="F5" s="184" t="s">
        <v>54</v>
      </c>
      <c r="G5" s="184" t="s">
        <v>106</v>
      </c>
      <c r="H5" s="280">
        <f>D4</f>
        <v>45597</v>
      </c>
      <c r="I5" s="280">
        <f>F4</f>
        <v>45261</v>
      </c>
      <c r="J5" s="11"/>
      <c r="K5" s="11"/>
      <c r="L5" s="11"/>
    </row>
    <row r="6" spans="1:47" ht="15" customHeight="1" x14ac:dyDescent="0.2">
      <c r="A6" s="11" t="s">
        <v>367</v>
      </c>
      <c r="B6" s="223">
        <v>8321.9153800000004</v>
      </c>
      <c r="C6" s="222">
        <v>21.905761981492166</v>
      </c>
      <c r="D6" s="223">
        <v>14482.441000000003</v>
      </c>
      <c r="E6" s="222">
        <v>30.162830169526107</v>
      </c>
      <c r="F6" s="223">
        <v>14680.419399999999</v>
      </c>
      <c r="G6" s="222">
        <v>31.951165544784761</v>
      </c>
      <c r="H6" s="222">
        <v>-42.53789551084656</v>
      </c>
      <c r="I6" s="222">
        <v>-43.312822656824089</v>
      </c>
      <c r="J6" s="11"/>
      <c r="K6" s="11"/>
      <c r="L6" s="11"/>
    </row>
    <row r="7" spans="1:47" x14ac:dyDescent="0.2">
      <c r="A7" s="252" t="s">
        <v>366</v>
      </c>
      <c r="B7" s="223">
        <v>29667.703000000001</v>
      </c>
      <c r="C7" s="222">
        <v>78.094238018507838</v>
      </c>
      <c r="D7" s="223">
        <v>33531.756999999998</v>
      </c>
      <c r="E7" s="222">
        <v>69.837169830473883</v>
      </c>
      <c r="F7" s="223">
        <v>31266.008999999998</v>
      </c>
      <c r="G7" s="222">
        <v>68.048834455215228</v>
      </c>
      <c r="H7" s="240">
        <v>-11.523565556078665</v>
      </c>
      <c r="I7" s="652">
        <v>-5.1119604040285314</v>
      </c>
      <c r="J7" s="11"/>
      <c r="K7" s="11"/>
      <c r="L7" s="11"/>
    </row>
    <row r="8" spans="1:47" x14ac:dyDescent="0.2">
      <c r="A8" s="173" t="s">
        <v>114</v>
      </c>
      <c r="B8" s="174">
        <v>37989.61838</v>
      </c>
      <c r="C8" s="175">
        <v>100</v>
      </c>
      <c r="D8" s="174">
        <v>48014.198000000004</v>
      </c>
      <c r="E8" s="175">
        <v>100</v>
      </c>
      <c r="F8" s="174">
        <v>45946.428399999997</v>
      </c>
      <c r="G8" s="175">
        <v>100</v>
      </c>
      <c r="H8" s="78">
        <v>-20.878365228551779</v>
      </c>
      <c r="I8" s="78">
        <v>-17.317581141954435</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1" t="s">
        <v>1</v>
      </c>
      <c r="B1" s="831"/>
      <c r="C1" s="831"/>
      <c r="D1" s="831"/>
      <c r="E1" s="255"/>
      <c r="F1" s="255"/>
      <c r="G1" s="256"/>
    </row>
    <row r="2" spans="1:7" x14ac:dyDescent="0.2">
      <c r="A2" s="831"/>
      <c r="B2" s="831"/>
      <c r="C2" s="831"/>
      <c r="D2" s="831"/>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2" t="s">
        <v>391</v>
      </c>
      <c r="B24" s="832"/>
      <c r="C24" s="832"/>
      <c r="D24" s="833" t="s">
        <v>392</v>
      </c>
      <c r="E24" s="833"/>
      <c r="F24" s="833"/>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622</v>
      </c>
      <c r="B30" s="686" t="s">
        <v>403</v>
      </c>
      <c r="C30" s="3"/>
      <c r="D30" s="255"/>
      <c r="E30" s="256"/>
      <c r="F30" s="261"/>
      <c r="G30" s="256"/>
    </row>
    <row r="31" spans="1:7" x14ac:dyDescent="0.2">
      <c r="A31" s="6" t="s">
        <v>623</v>
      </c>
      <c r="B31" s="686" t="s">
        <v>624</v>
      </c>
      <c r="C31" s="3"/>
      <c r="D31" s="255"/>
      <c r="E31" s="256"/>
      <c r="F31" s="261"/>
      <c r="G31" s="256"/>
    </row>
    <row r="32" spans="1:7" x14ac:dyDescent="0.2">
      <c r="A32" s="65" t="s">
        <v>621</v>
      </c>
      <c r="B32" s="272" t="s">
        <v>625</v>
      </c>
      <c r="C32" s="256"/>
      <c r="D32" s="256"/>
      <c r="E32" s="256"/>
      <c r="F32" s="256"/>
      <c r="G32" s="256"/>
    </row>
    <row r="33" spans="1:7" x14ac:dyDescent="0.2">
      <c r="A33" s="256" t="s">
        <v>619</v>
      </c>
      <c r="B33" s="686"/>
      <c r="C33" s="256"/>
      <c r="D33" s="256"/>
      <c r="E33" s="256"/>
      <c r="F33" s="256"/>
      <c r="G33" s="256"/>
    </row>
    <row r="34" spans="1:7" x14ac:dyDescent="0.2">
      <c r="A34" s="256" t="s">
        <v>620</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4" t="s">
        <v>670</v>
      </c>
      <c r="B50" s="834"/>
      <c r="C50" s="834"/>
      <c r="D50" s="834"/>
      <c r="E50" s="834"/>
      <c r="F50" s="834"/>
      <c r="G50" s="834"/>
    </row>
    <row r="51" spans="1:200" x14ac:dyDescent="0.2">
      <c r="A51" s="834"/>
      <c r="B51" s="834"/>
      <c r="C51" s="834"/>
      <c r="D51" s="834"/>
      <c r="E51" s="834"/>
      <c r="F51" s="834"/>
      <c r="G51" s="834"/>
    </row>
    <row r="52" spans="1:200" x14ac:dyDescent="0.2">
      <c r="A52" s="834"/>
      <c r="B52" s="834"/>
      <c r="C52" s="834"/>
      <c r="D52" s="834"/>
      <c r="E52" s="834"/>
      <c r="F52" s="834"/>
      <c r="G52" s="834"/>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635</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4" t="s">
        <v>605</v>
      </c>
      <c r="B59" s="834"/>
      <c r="C59" s="834"/>
      <c r="D59" s="834"/>
      <c r="E59" s="834"/>
      <c r="F59" s="834"/>
      <c r="G59" s="83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4"/>
      <c r="B60" s="834"/>
      <c r="C60" s="834"/>
      <c r="D60" s="834"/>
      <c r="E60" s="834"/>
      <c r="F60" s="834"/>
      <c r="G60" s="834"/>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4"/>
      <c r="B61" s="834"/>
      <c r="C61" s="834"/>
      <c r="D61" s="834"/>
      <c r="E61" s="834"/>
      <c r="F61" s="834"/>
      <c r="G61" s="834"/>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4"/>
      <c r="B62" s="834"/>
      <c r="C62" s="834"/>
      <c r="D62" s="834"/>
      <c r="E62" s="834"/>
      <c r="F62" s="834"/>
      <c r="G62" s="834"/>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4"/>
      <c r="B63" s="834"/>
      <c r="C63" s="834"/>
      <c r="D63" s="834"/>
      <c r="E63" s="834"/>
      <c r="F63" s="834"/>
      <c r="G63" s="834"/>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2022</v>
      </c>
      <c r="C3" s="655">
        <v>2023</v>
      </c>
      <c r="D3" s="655">
        <v>2024</v>
      </c>
    </row>
    <row r="4" spans="1:18" x14ac:dyDescent="0.2">
      <c r="A4" s="18" t="s">
        <v>126</v>
      </c>
      <c r="B4" s="558">
        <v>12.459096296562089</v>
      </c>
      <c r="C4" s="558">
        <v>6.5870586284643791</v>
      </c>
      <c r="D4" s="558">
        <v>0.27189109650289683</v>
      </c>
      <c r="Q4" s="559"/>
      <c r="R4" s="559"/>
    </row>
    <row r="5" spans="1:18" x14ac:dyDescent="0.2">
      <c r="A5" s="18" t="s">
        <v>127</v>
      </c>
      <c r="B5" s="558">
        <v>16.071862701051348</v>
      </c>
      <c r="C5" s="558">
        <v>5.0950713791122464</v>
      </c>
      <c r="D5" s="558">
        <v>0.26125277793741919</v>
      </c>
    </row>
    <row r="6" spans="1:18" x14ac:dyDescent="0.2">
      <c r="A6" s="18" t="s">
        <v>128</v>
      </c>
      <c r="B6" s="558">
        <v>15.310565873436216</v>
      </c>
      <c r="C6" s="558">
        <v>5.6259443320586966</v>
      </c>
      <c r="D6" s="558">
        <v>-0.55312461008233949</v>
      </c>
    </row>
    <row r="7" spans="1:18" x14ac:dyDescent="0.2">
      <c r="A7" s="18" t="s">
        <v>129</v>
      </c>
      <c r="B7" s="558">
        <v>13.679975364111867</v>
      </c>
      <c r="C7" s="558">
        <v>3.8695992321937394</v>
      </c>
      <c r="D7" s="558">
        <v>0.79175359592353156</v>
      </c>
    </row>
    <row r="8" spans="1:18" x14ac:dyDescent="0.2">
      <c r="A8" s="18" t="s">
        <v>130</v>
      </c>
      <c r="B8" s="558">
        <v>12.91368324641555</v>
      </c>
      <c r="C8" s="558">
        <v>1.9872307398936222</v>
      </c>
      <c r="D8" s="560">
        <v>1.6924821333734401</v>
      </c>
    </row>
    <row r="9" spans="1:18" x14ac:dyDescent="0.2">
      <c r="A9" s="18" t="s">
        <v>131</v>
      </c>
      <c r="B9" s="558">
        <v>11.924915295750843</v>
      </c>
      <c r="C9" s="558">
        <v>1.252798158372733</v>
      </c>
      <c r="D9" s="560">
        <v>1.7076291341421974</v>
      </c>
    </row>
    <row r="10" spans="1:18" x14ac:dyDescent="0.2">
      <c r="A10" s="18" t="s">
        <v>132</v>
      </c>
      <c r="B10" s="558">
        <v>11.441492948596213</v>
      </c>
      <c r="C10" s="558">
        <v>0.85888548027378464</v>
      </c>
      <c r="D10" s="558">
        <v>2.2506822835726479</v>
      </c>
    </row>
    <row r="11" spans="1:18" x14ac:dyDescent="0.2">
      <c r="A11" s="18" t="s">
        <v>133</v>
      </c>
      <c r="B11" s="558">
        <v>10.861357779932078</v>
      </c>
      <c r="C11" s="558">
        <v>1.4238669066876351E-2</v>
      </c>
      <c r="D11" s="681">
        <v>3.0566142448719194</v>
      </c>
    </row>
    <row r="12" spans="1:18" x14ac:dyDescent="0.2">
      <c r="A12" s="18" t="s">
        <v>134</v>
      </c>
      <c r="B12" s="558">
        <v>10.306345776287255</v>
      </c>
      <c r="C12" s="558">
        <v>-0.62866038579348971</v>
      </c>
      <c r="D12" s="560">
        <v>3.6046706058099338</v>
      </c>
    </row>
    <row r="13" spans="1:18" x14ac:dyDescent="0.2">
      <c r="A13" s="18" t="s">
        <v>135</v>
      </c>
      <c r="B13" s="558">
        <v>9.7897692672425247</v>
      </c>
      <c r="C13" s="558">
        <v>-0.65695828970273573</v>
      </c>
      <c r="D13" s="560">
        <v>4.0994568905999147</v>
      </c>
    </row>
    <row r="14" spans="1:18" x14ac:dyDescent="0.2">
      <c r="A14" s="18" t="s">
        <v>136</v>
      </c>
      <c r="B14" s="558">
        <v>8.027744057262991</v>
      </c>
      <c r="C14" s="558">
        <v>-2.6646181929153006E-2</v>
      </c>
      <c r="D14" s="558">
        <v>3.694844499040336</v>
      </c>
    </row>
    <row r="15" spans="1:18" x14ac:dyDescent="0.2">
      <c r="A15" s="439" t="s">
        <v>137</v>
      </c>
      <c r="B15" s="445">
        <v>7.8883096927532055</v>
      </c>
      <c r="C15" s="445">
        <v>-0.93462748205261326</v>
      </c>
      <c r="D15" s="445">
        <v>4.3630422178939963</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1">
        <f>INDICE!A3</f>
        <v>45657</v>
      </c>
      <c r="C3" s="782"/>
      <c r="D3" s="782" t="s">
        <v>115</v>
      </c>
      <c r="E3" s="782"/>
      <c r="F3" s="782" t="s">
        <v>116</v>
      </c>
      <c r="G3" s="782"/>
      <c r="H3" s="782"/>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83.660229999999984</v>
      </c>
      <c r="C5" s="315">
        <v>-1.2595568235171632</v>
      </c>
      <c r="D5" s="314">
        <v>706.00882000000001</v>
      </c>
      <c r="E5" s="315">
        <v>-1.8117153292944828</v>
      </c>
      <c r="F5" s="314">
        <v>706.00882000000001</v>
      </c>
      <c r="G5" s="315">
        <v>-1.8117153292944828</v>
      </c>
      <c r="H5" s="320">
        <v>33.061058005355846</v>
      </c>
    </row>
    <row r="6" spans="1:8" x14ac:dyDescent="0.2">
      <c r="A6" s="313" t="s">
        <v>139</v>
      </c>
      <c r="B6" s="322">
        <v>58.686999999999998</v>
      </c>
      <c r="C6" s="315">
        <v>5.8037466428714461</v>
      </c>
      <c r="D6" s="314">
        <v>468.7244</v>
      </c>
      <c r="E6" s="315">
        <v>-2.4386588721842606</v>
      </c>
      <c r="F6" s="314">
        <v>468.7244</v>
      </c>
      <c r="G6" s="315">
        <v>-2.4386588721842606</v>
      </c>
      <c r="H6" s="320">
        <v>21.949477312373546</v>
      </c>
    </row>
    <row r="7" spans="1:8" x14ac:dyDescent="0.2">
      <c r="A7" s="313" t="s">
        <v>140</v>
      </c>
      <c r="B7" s="322">
        <v>10.242670000000004</v>
      </c>
      <c r="C7" s="315">
        <v>12.339910743761836</v>
      </c>
      <c r="D7" s="314">
        <v>123.12582</v>
      </c>
      <c r="E7" s="315">
        <v>8.8874758790974671</v>
      </c>
      <c r="F7" s="314">
        <v>123.12582</v>
      </c>
      <c r="G7" s="315">
        <v>8.8874758790974671</v>
      </c>
      <c r="H7" s="320">
        <v>5.7657493244588691</v>
      </c>
    </row>
    <row r="8" spans="1:8" x14ac:dyDescent="0.2">
      <c r="A8" s="316" t="s">
        <v>437</v>
      </c>
      <c r="B8" s="321">
        <v>73.461259999999996</v>
      </c>
      <c r="C8" s="318">
        <v>91.977736609285984</v>
      </c>
      <c r="D8" s="317">
        <v>837.61049000000003</v>
      </c>
      <c r="E8" s="319">
        <v>6.8067962955439691</v>
      </c>
      <c r="F8" s="317">
        <v>837.61049000000003</v>
      </c>
      <c r="G8" s="319">
        <v>6.8067962955439691</v>
      </c>
      <c r="H8" s="483">
        <v>39.223715357811727</v>
      </c>
    </row>
    <row r="9" spans="1:8" s="69" customFormat="1" x14ac:dyDescent="0.2">
      <c r="A9" s="283" t="s">
        <v>114</v>
      </c>
      <c r="B9" s="61">
        <v>226.05115999999998</v>
      </c>
      <c r="C9" s="62">
        <v>20.510299992605717</v>
      </c>
      <c r="D9" s="61">
        <v>2135.4695300000003</v>
      </c>
      <c r="E9" s="62">
        <v>1.8450814865038772</v>
      </c>
      <c r="F9" s="61">
        <v>2135.4695300000003</v>
      </c>
      <c r="G9" s="62">
        <v>1.8450814865038772</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21" priority="8" operator="between">
      <formula>0</formula>
      <formula>0.5</formula>
    </cfRule>
  </conditionalFormatting>
  <conditionalFormatting sqref="C17:U17">
    <cfRule type="cellIs" dxfId="220" priority="3" operator="between">
      <formula>-0.0499999</formula>
      <formula>0.0499999</formula>
    </cfRule>
  </conditionalFormatting>
  <conditionalFormatting sqref="D8">
    <cfRule type="cellIs" dxfId="219" priority="7" operator="between">
      <formula>0</formula>
      <formula>0.5</formula>
    </cfRule>
  </conditionalFormatting>
  <conditionalFormatting sqref="F8">
    <cfRule type="cellIs" dxfId="218" priority="6" operator="between">
      <formula>0</formula>
      <formula>0.5</formula>
    </cfRule>
  </conditionalFormatting>
  <conditionalFormatting sqref="G5">
    <cfRule type="cellIs" dxfId="217" priority="1" operator="between">
      <formula>-0.049</formula>
      <formula>0.049</formula>
    </cfRule>
  </conditionalFormatting>
  <conditionalFormatting sqref="H8">
    <cfRule type="cellIs" dxfId="216"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1">
        <f>INDICE!A3</f>
        <v>45657</v>
      </c>
      <c r="C3" s="782"/>
      <c r="D3" s="783" t="s">
        <v>115</v>
      </c>
      <c r="E3" s="783"/>
      <c r="F3" s="783" t="s">
        <v>116</v>
      </c>
      <c r="G3" s="783"/>
      <c r="H3" s="783"/>
    </row>
    <row r="4" spans="1:14" x14ac:dyDescent="0.2">
      <c r="A4" s="66"/>
      <c r="B4" s="82" t="s">
        <v>47</v>
      </c>
      <c r="C4" s="82" t="s">
        <v>421</v>
      </c>
      <c r="D4" s="82" t="s">
        <v>47</v>
      </c>
      <c r="E4" s="82" t="s">
        <v>417</v>
      </c>
      <c r="F4" s="82" t="s">
        <v>47</v>
      </c>
      <c r="G4" s="83" t="s">
        <v>417</v>
      </c>
      <c r="H4" s="83" t="s">
        <v>106</v>
      </c>
    </row>
    <row r="5" spans="1:14" x14ac:dyDescent="0.2">
      <c r="A5" s="84" t="s">
        <v>183</v>
      </c>
      <c r="B5" s="336">
        <v>518.28826000000038</v>
      </c>
      <c r="C5" s="332">
        <v>7.7294995866985019</v>
      </c>
      <c r="D5" s="331">
        <v>6172.8608900000017</v>
      </c>
      <c r="E5" s="333">
        <v>7.4558262869759222</v>
      </c>
      <c r="F5" s="331">
        <v>6172.8608900000017</v>
      </c>
      <c r="G5" s="333">
        <v>7.4558262869759222</v>
      </c>
      <c r="H5" s="338">
        <v>94.640682762991773</v>
      </c>
    </row>
    <row r="6" spans="1:14" x14ac:dyDescent="0.2">
      <c r="A6" s="84" t="s">
        <v>184</v>
      </c>
      <c r="B6" s="322">
        <v>30.225689999999968</v>
      </c>
      <c r="C6" s="329">
        <v>10.618391182350885</v>
      </c>
      <c r="D6" s="314">
        <v>344.61593999999997</v>
      </c>
      <c r="E6" s="315">
        <v>7.9483796306882608</v>
      </c>
      <c r="F6" s="314">
        <v>344.61593999999997</v>
      </c>
      <c r="G6" s="315">
        <v>7.9483796306882608</v>
      </c>
      <c r="H6" s="320">
        <v>5.2835611289160607</v>
      </c>
    </row>
    <row r="7" spans="1:14" x14ac:dyDescent="0.2">
      <c r="A7" s="84" t="s">
        <v>188</v>
      </c>
      <c r="B7" s="337">
        <v>0</v>
      </c>
      <c r="C7" s="329">
        <v>0</v>
      </c>
      <c r="D7" s="328">
        <v>4.6600000000000003E-2</v>
      </c>
      <c r="E7" s="582">
        <v>8.8785046728971881</v>
      </c>
      <c r="F7" s="328">
        <v>4.6600000000000003E-2</v>
      </c>
      <c r="G7" s="582">
        <v>8.8785046728971881</v>
      </c>
      <c r="H7" s="337">
        <v>7.14458967299912E-4</v>
      </c>
    </row>
    <row r="8" spans="1:14" x14ac:dyDescent="0.2">
      <c r="A8" s="84" t="s">
        <v>145</v>
      </c>
      <c r="B8" s="337">
        <v>0</v>
      </c>
      <c r="C8" s="329">
        <v>0</v>
      </c>
      <c r="D8" s="328">
        <v>4.1869999999999997E-2</v>
      </c>
      <c r="E8" s="582">
        <v>7.1701720841285912E-2</v>
      </c>
      <c r="F8" s="328">
        <v>4.1869999999999997E-2</v>
      </c>
      <c r="G8" s="582">
        <v>7.1701720841285912E-2</v>
      </c>
      <c r="H8" s="337">
        <v>6.4193984894522142E-4</v>
      </c>
    </row>
    <row r="9" spans="1:14" x14ac:dyDescent="0.2">
      <c r="A9" s="335" t="s">
        <v>146</v>
      </c>
      <c r="B9" s="323">
        <v>548.51395000000036</v>
      </c>
      <c r="C9" s="324">
        <v>7.8847570700630314</v>
      </c>
      <c r="D9" s="323">
        <v>6517.565300000002</v>
      </c>
      <c r="E9" s="324">
        <v>7.4817165248699347</v>
      </c>
      <c r="F9" s="323">
        <v>6517.565300000002</v>
      </c>
      <c r="G9" s="324">
        <v>7.4817165248699347</v>
      </c>
      <c r="H9" s="324">
        <v>99.925600290724091</v>
      </c>
    </row>
    <row r="10" spans="1:14" x14ac:dyDescent="0.2">
      <c r="A10" s="84" t="s">
        <v>147</v>
      </c>
      <c r="B10" s="337">
        <v>0.29431000000000002</v>
      </c>
      <c r="C10" s="329">
        <v>-3.8013989671177519</v>
      </c>
      <c r="D10" s="328">
        <v>4.8526600000000011</v>
      </c>
      <c r="E10" s="329">
        <v>2.5691645300997052</v>
      </c>
      <c r="F10" s="328">
        <v>4.8526600000000011</v>
      </c>
      <c r="G10" s="329">
        <v>2.5691645300997052</v>
      </c>
      <c r="H10" s="320">
        <v>7.4399709275913994E-2</v>
      </c>
    </row>
    <row r="11" spans="1:14" x14ac:dyDescent="0.2">
      <c r="A11" s="60" t="s">
        <v>148</v>
      </c>
      <c r="B11" s="325">
        <v>548.80826000000047</v>
      </c>
      <c r="C11" s="326">
        <v>7.8777292748094228</v>
      </c>
      <c r="D11" s="325">
        <v>6522.4179600000016</v>
      </c>
      <c r="E11" s="326">
        <v>7.4778866842688876</v>
      </c>
      <c r="F11" s="325">
        <v>6522.4179600000016</v>
      </c>
      <c r="G11" s="326">
        <v>7.4778866842688876</v>
      </c>
      <c r="H11" s="326">
        <v>100</v>
      </c>
    </row>
    <row r="12" spans="1:14" x14ac:dyDescent="0.2">
      <c r="A12" s="362" t="s">
        <v>149</v>
      </c>
      <c r="B12" s="327"/>
      <c r="C12" s="327"/>
      <c r="D12" s="327"/>
      <c r="E12" s="327"/>
      <c r="F12" s="327"/>
      <c r="G12" s="327"/>
      <c r="H12" s="327"/>
    </row>
    <row r="13" spans="1:14" x14ac:dyDescent="0.2">
      <c r="A13" s="586" t="s">
        <v>188</v>
      </c>
      <c r="B13" s="587">
        <v>13.95973</v>
      </c>
      <c r="C13" s="588">
        <v>-44.042135964205656</v>
      </c>
      <c r="D13" s="589">
        <v>170.07724999999999</v>
      </c>
      <c r="E13" s="588">
        <v>-29.393191339449999</v>
      </c>
      <c r="F13" s="589">
        <v>170.07724999999999</v>
      </c>
      <c r="G13" s="588">
        <v>-29.393191339449999</v>
      </c>
      <c r="H13" s="590">
        <v>2.6075797509916088</v>
      </c>
    </row>
    <row r="14" spans="1:14" x14ac:dyDescent="0.2">
      <c r="A14" s="591" t="s">
        <v>150</v>
      </c>
      <c r="B14" s="592">
        <v>2.5436442957327188</v>
      </c>
      <c r="C14" s="593"/>
      <c r="D14" s="594">
        <v>2.6075797509916088</v>
      </c>
      <c r="E14" s="593"/>
      <c r="F14" s="594">
        <v>2.6075797509916088</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4" t="s">
        <v>669</v>
      </c>
      <c r="B19" s="784"/>
      <c r="C19" s="784"/>
      <c r="D19" s="784"/>
      <c r="E19" s="784"/>
      <c r="F19" s="784"/>
      <c r="G19" s="784"/>
      <c r="H19" s="784"/>
    </row>
    <row r="20" spans="1:14" x14ac:dyDescent="0.2">
      <c r="A20" s="784"/>
      <c r="B20" s="784"/>
      <c r="C20" s="784"/>
      <c r="D20" s="784"/>
      <c r="E20" s="784"/>
      <c r="F20" s="784"/>
      <c r="G20" s="784"/>
      <c r="H20" s="784"/>
    </row>
  </sheetData>
  <mergeCells count="4">
    <mergeCell ref="B3:C3"/>
    <mergeCell ref="D3:E3"/>
    <mergeCell ref="F3:H3"/>
    <mergeCell ref="A19:H20"/>
  </mergeCells>
  <conditionalFormatting sqref="B10 D10 F10:G10">
    <cfRule type="cellIs" dxfId="215" priority="28" operator="between">
      <formula>0</formula>
      <formula>0.5</formula>
    </cfRule>
  </conditionalFormatting>
  <conditionalFormatting sqref="B7:D8">
    <cfRule type="cellIs" dxfId="214" priority="14" operator="equal">
      <formula>0</formula>
    </cfRule>
    <cfRule type="cellIs" dxfId="213" priority="15" operator="between">
      <formula>0</formula>
      <formula>0.5</formula>
    </cfRule>
  </conditionalFormatting>
  <conditionalFormatting sqref="C6">
    <cfRule type="cellIs" dxfId="212" priority="1" operator="between">
      <formula>-0.05</formula>
      <formula>0</formula>
    </cfRule>
    <cfRule type="cellIs" dxfId="211" priority="2" operator="between">
      <formula>0</formula>
      <formula>0.5</formula>
    </cfRule>
  </conditionalFormatting>
  <conditionalFormatting sqref="F7">
    <cfRule type="cellIs" dxfId="210" priority="11" operator="equal">
      <formula>0</formula>
    </cfRule>
  </conditionalFormatting>
  <conditionalFormatting sqref="F7:F8">
    <cfRule type="cellIs" dxfId="209" priority="12" operator="between">
      <formula>0</formula>
      <formula>0.5</formula>
    </cfRule>
  </conditionalFormatting>
  <conditionalFormatting sqref="H7:H8">
    <cfRule type="cellIs" dxfId="208"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85">
        <f>INDICE!A3</f>
        <v>45657</v>
      </c>
      <c r="C3" s="785"/>
      <c r="D3" s="785"/>
      <c r="E3" s="91"/>
      <c r="F3" s="786" t="s">
        <v>116</v>
      </c>
      <c r="G3" s="786"/>
      <c r="H3" s="786"/>
    </row>
    <row r="4" spans="1:12" x14ac:dyDescent="0.2">
      <c r="A4" s="92"/>
      <c r="B4" s="93" t="s">
        <v>143</v>
      </c>
      <c r="C4" s="488" t="s">
        <v>144</v>
      </c>
      <c r="D4" s="93" t="s">
        <v>152</v>
      </c>
      <c r="E4" s="93"/>
      <c r="F4" s="93" t="s">
        <v>143</v>
      </c>
      <c r="G4" s="488" t="s">
        <v>144</v>
      </c>
      <c r="H4" s="93" t="s">
        <v>152</v>
      </c>
    </row>
    <row r="5" spans="1:12" x14ac:dyDescent="0.2">
      <c r="A5" s="90" t="s">
        <v>153</v>
      </c>
      <c r="B5" s="94">
        <v>79.60333</v>
      </c>
      <c r="C5" s="96">
        <v>3.2637600000000004</v>
      </c>
      <c r="D5" s="339">
        <v>82.867090000000005</v>
      </c>
      <c r="E5" s="94"/>
      <c r="F5" s="94">
        <v>945.68436999999926</v>
      </c>
      <c r="G5" s="96">
        <v>38.476219999999998</v>
      </c>
      <c r="H5" s="339">
        <v>984.16058999999927</v>
      </c>
    </row>
    <row r="6" spans="1:12" x14ac:dyDescent="0.2">
      <c r="A6" s="92" t="s">
        <v>154</v>
      </c>
      <c r="B6" s="95">
        <v>14.672930000000001</v>
      </c>
      <c r="C6" s="96">
        <v>0.61376999999999982</v>
      </c>
      <c r="D6" s="340">
        <v>15.286700000000002</v>
      </c>
      <c r="E6" s="95"/>
      <c r="F6" s="95">
        <v>173.88819999999993</v>
      </c>
      <c r="G6" s="96">
        <v>7.0781099999999997</v>
      </c>
      <c r="H6" s="340">
        <v>180.96630999999994</v>
      </c>
    </row>
    <row r="7" spans="1:12" x14ac:dyDescent="0.2">
      <c r="A7" s="92" t="s">
        <v>155</v>
      </c>
      <c r="B7" s="95">
        <v>8.7294999999999998</v>
      </c>
      <c r="C7" s="96">
        <v>0.51857999999999993</v>
      </c>
      <c r="D7" s="340">
        <v>9.2480799999999999</v>
      </c>
      <c r="E7" s="95"/>
      <c r="F7" s="95">
        <v>109.34346000000004</v>
      </c>
      <c r="G7" s="96">
        <v>6.2227700000000015</v>
      </c>
      <c r="H7" s="340">
        <v>115.56623000000003</v>
      </c>
    </row>
    <row r="8" spans="1:12" x14ac:dyDescent="0.2">
      <c r="A8" s="92" t="s">
        <v>156</v>
      </c>
      <c r="B8" s="95">
        <v>15.66234</v>
      </c>
      <c r="C8" s="96">
        <v>0.85555000000000003</v>
      </c>
      <c r="D8" s="340">
        <v>16.517890000000001</v>
      </c>
      <c r="E8" s="95"/>
      <c r="F8" s="95">
        <v>265.83154000000002</v>
      </c>
      <c r="G8" s="96">
        <v>11.46505</v>
      </c>
      <c r="H8" s="340">
        <v>277.29659000000004</v>
      </c>
    </row>
    <row r="9" spans="1:12" x14ac:dyDescent="0.2">
      <c r="A9" s="92" t="s">
        <v>157</v>
      </c>
      <c r="B9" s="95">
        <v>38.321409999999993</v>
      </c>
      <c r="C9" s="96">
        <v>8.9377000000000013</v>
      </c>
      <c r="D9" s="340">
        <v>47.259109999999993</v>
      </c>
      <c r="E9" s="95"/>
      <c r="F9" s="95">
        <v>444.85612999999995</v>
      </c>
      <c r="G9" s="96">
        <v>100.59657000000001</v>
      </c>
      <c r="H9" s="340">
        <v>545.45269999999994</v>
      </c>
    </row>
    <row r="10" spans="1:12" x14ac:dyDescent="0.2">
      <c r="A10" s="92" t="s">
        <v>158</v>
      </c>
      <c r="B10" s="95">
        <v>6.7534200000000002</v>
      </c>
      <c r="C10" s="96">
        <v>0.28223999999999999</v>
      </c>
      <c r="D10" s="340">
        <v>7.03566</v>
      </c>
      <c r="E10" s="95"/>
      <c r="F10" s="95">
        <v>84.88751000000002</v>
      </c>
      <c r="G10" s="96">
        <v>3.4611600000000013</v>
      </c>
      <c r="H10" s="340">
        <v>88.348670000000027</v>
      </c>
    </row>
    <row r="11" spans="1:12" x14ac:dyDescent="0.2">
      <c r="A11" s="92" t="s">
        <v>159</v>
      </c>
      <c r="B11" s="95">
        <v>28.324100000000005</v>
      </c>
      <c r="C11" s="96">
        <v>1.4693799999999997</v>
      </c>
      <c r="D11" s="340">
        <v>29.793480000000006</v>
      </c>
      <c r="E11" s="95"/>
      <c r="F11" s="95">
        <v>342.42685999999964</v>
      </c>
      <c r="G11" s="96">
        <v>16.848590000000016</v>
      </c>
      <c r="H11" s="340">
        <v>359.27544999999964</v>
      </c>
    </row>
    <row r="12" spans="1:12" x14ac:dyDescent="0.2">
      <c r="A12" s="92" t="s">
        <v>508</v>
      </c>
      <c r="B12" s="95">
        <v>23.191370000000006</v>
      </c>
      <c r="C12" s="96">
        <v>0.87893999999999994</v>
      </c>
      <c r="D12" s="340">
        <v>24.070310000000006</v>
      </c>
      <c r="E12" s="95"/>
      <c r="F12" s="95">
        <v>262.17779000000007</v>
      </c>
      <c r="G12" s="96">
        <v>9.2357700000000076</v>
      </c>
      <c r="H12" s="340">
        <v>271.41356000000007</v>
      </c>
      <c r="J12" s="96"/>
    </row>
    <row r="13" spans="1:12" x14ac:dyDescent="0.2">
      <c r="A13" s="92" t="s">
        <v>160</v>
      </c>
      <c r="B13" s="95">
        <v>92.73156000000003</v>
      </c>
      <c r="C13" s="96">
        <v>4.3879700000000019</v>
      </c>
      <c r="D13" s="340">
        <v>97.119530000000026</v>
      </c>
      <c r="E13" s="95"/>
      <c r="F13" s="95">
        <v>1090.9812800000009</v>
      </c>
      <c r="G13" s="96">
        <v>50.770659999999964</v>
      </c>
      <c r="H13" s="340">
        <v>1141.7519400000008</v>
      </c>
      <c r="J13" s="96"/>
      <c r="L13" s="687"/>
    </row>
    <row r="14" spans="1:12" x14ac:dyDescent="0.2">
      <c r="A14" s="92" t="s">
        <v>161</v>
      </c>
      <c r="B14" s="95">
        <v>0.54068000000000005</v>
      </c>
      <c r="C14" s="96">
        <v>5.7099999999999991E-2</v>
      </c>
      <c r="D14" s="341">
        <v>0.59778000000000009</v>
      </c>
      <c r="E14" s="96"/>
      <c r="F14" s="95">
        <v>6.1860599999999994</v>
      </c>
      <c r="G14" s="96">
        <v>0.71162999999999998</v>
      </c>
      <c r="H14" s="341">
        <v>6.897689999999999</v>
      </c>
      <c r="J14" s="96"/>
      <c r="K14" s="704"/>
    </row>
    <row r="15" spans="1:12" x14ac:dyDescent="0.2">
      <c r="A15" s="92" t="s">
        <v>162</v>
      </c>
      <c r="B15" s="95">
        <v>58.157330000000002</v>
      </c>
      <c r="C15" s="96">
        <v>2.4228800000000015</v>
      </c>
      <c r="D15" s="340">
        <v>60.580210000000001</v>
      </c>
      <c r="E15" s="95"/>
      <c r="F15" s="95">
        <v>706.52770000000123</v>
      </c>
      <c r="G15" s="96">
        <v>28.457909999999977</v>
      </c>
      <c r="H15" s="340">
        <v>734.9856100000012</v>
      </c>
      <c r="J15" s="96"/>
    </row>
    <row r="16" spans="1:12" x14ac:dyDescent="0.2">
      <c r="A16" s="92" t="s">
        <v>163</v>
      </c>
      <c r="B16" s="95">
        <v>9.7896499999999982</v>
      </c>
      <c r="C16" s="96">
        <v>0.32076999999999994</v>
      </c>
      <c r="D16" s="340">
        <v>10.110419999999998</v>
      </c>
      <c r="E16" s="95"/>
      <c r="F16" s="95">
        <v>116.07367000000002</v>
      </c>
      <c r="G16" s="96">
        <v>3.556040000000003</v>
      </c>
      <c r="H16" s="340">
        <v>119.62971000000002</v>
      </c>
      <c r="J16" s="96"/>
    </row>
    <row r="17" spans="1:11" x14ac:dyDescent="0.2">
      <c r="A17" s="92" t="s">
        <v>164</v>
      </c>
      <c r="B17" s="95">
        <v>25.297959999999989</v>
      </c>
      <c r="C17" s="96">
        <v>1.3374900000000001</v>
      </c>
      <c r="D17" s="340">
        <v>26.635449999999988</v>
      </c>
      <c r="E17" s="95"/>
      <c r="F17" s="95">
        <v>294.21761000000004</v>
      </c>
      <c r="G17" s="96">
        <v>14.986090000000013</v>
      </c>
      <c r="H17" s="340">
        <v>309.20370000000003</v>
      </c>
      <c r="J17" s="96"/>
    </row>
    <row r="18" spans="1:11" x14ac:dyDescent="0.2">
      <c r="A18" s="92" t="s">
        <v>165</v>
      </c>
      <c r="B18" s="95">
        <v>2.8729200000000006</v>
      </c>
      <c r="C18" s="96">
        <v>0.11541999999999999</v>
      </c>
      <c r="D18" s="340">
        <v>2.9883400000000004</v>
      </c>
      <c r="E18" s="95"/>
      <c r="F18" s="95">
        <v>33.35398</v>
      </c>
      <c r="G18" s="96">
        <v>1.2718099999999994</v>
      </c>
      <c r="H18" s="340">
        <v>34.625790000000002</v>
      </c>
      <c r="J18" s="96"/>
    </row>
    <row r="19" spans="1:11" x14ac:dyDescent="0.2">
      <c r="A19" s="92" t="s">
        <v>166</v>
      </c>
      <c r="B19" s="95">
        <v>72.212179999999989</v>
      </c>
      <c r="C19" s="96">
        <v>2.85656</v>
      </c>
      <c r="D19" s="340">
        <v>75.068739999999991</v>
      </c>
      <c r="E19" s="95"/>
      <c r="F19" s="95">
        <v>793.39395000000047</v>
      </c>
      <c r="G19" s="96">
        <v>28.832279999999994</v>
      </c>
      <c r="H19" s="340">
        <v>822.22623000000044</v>
      </c>
      <c r="J19" s="96"/>
    </row>
    <row r="20" spans="1:11" x14ac:dyDescent="0.2">
      <c r="A20" s="92" t="s">
        <v>167</v>
      </c>
      <c r="B20" s="96">
        <v>0.60614000000000001</v>
      </c>
      <c r="C20" s="96">
        <v>0</v>
      </c>
      <c r="D20" s="341">
        <v>0.60614000000000001</v>
      </c>
      <c r="E20" s="96"/>
      <c r="F20" s="95">
        <v>6.8691799999999992</v>
      </c>
      <c r="G20" s="96">
        <v>0</v>
      </c>
      <c r="H20" s="341">
        <v>6.8691799999999992</v>
      </c>
      <c r="J20" s="96"/>
    </row>
    <row r="21" spans="1:11" x14ac:dyDescent="0.2">
      <c r="A21" s="92" t="s">
        <v>168</v>
      </c>
      <c r="B21" s="95">
        <v>13.853719999999999</v>
      </c>
      <c r="C21" s="96">
        <v>0.61553000000000002</v>
      </c>
      <c r="D21" s="340">
        <v>14.469249999999999</v>
      </c>
      <c r="E21" s="95"/>
      <c r="F21" s="95">
        <v>169.29347000000007</v>
      </c>
      <c r="G21" s="96">
        <v>7.4524199999999992</v>
      </c>
      <c r="H21" s="340">
        <v>176.74589000000006</v>
      </c>
      <c r="J21" s="96"/>
      <c r="K21" s="96"/>
    </row>
    <row r="22" spans="1:11" x14ac:dyDescent="0.2">
      <c r="A22" s="92" t="s">
        <v>169</v>
      </c>
      <c r="B22" s="95">
        <v>7.3126200000000017</v>
      </c>
      <c r="C22" s="96">
        <v>0.23617999999999997</v>
      </c>
      <c r="D22" s="340">
        <v>7.5488000000000017</v>
      </c>
      <c r="E22" s="95"/>
      <c r="F22" s="95">
        <v>87.053180000000026</v>
      </c>
      <c r="G22" s="96">
        <v>3.0582000000000011</v>
      </c>
      <c r="H22" s="340">
        <v>90.111380000000025</v>
      </c>
      <c r="J22" s="96"/>
    </row>
    <row r="23" spans="1:11" x14ac:dyDescent="0.2">
      <c r="A23" s="97" t="s">
        <v>170</v>
      </c>
      <c r="B23" s="98">
        <v>19.655100000000001</v>
      </c>
      <c r="C23" s="96">
        <v>1.0558699999999999</v>
      </c>
      <c r="D23" s="342">
        <v>20.71097</v>
      </c>
      <c r="E23" s="98"/>
      <c r="F23" s="98">
        <v>239.81494999999978</v>
      </c>
      <c r="G23" s="96">
        <v>12.134660000000011</v>
      </c>
      <c r="H23" s="342">
        <v>251.94960999999978</v>
      </c>
      <c r="J23" s="96"/>
    </row>
    <row r="24" spans="1:11" x14ac:dyDescent="0.2">
      <c r="A24" s="99" t="s">
        <v>426</v>
      </c>
      <c r="B24" s="100">
        <v>518.28826000000026</v>
      </c>
      <c r="C24" s="100">
        <v>30.225689999999972</v>
      </c>
      <c r="D24" s="100">
        <v>548.51395000000025</v>
      </c>
      <c r="E24" s="100"/>
      <c r="F24" s="100">
        <v>6172.8608900000118</v>
      </c>
      <c r="G24" s="100">
        <v>344.61594000000082</v>
      </c>
      <c r="H24" s="100">
        <v>6517.4768300000123</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7" priority="13" operator="between">
      <formula>0</formula>
      <formula>0.5</formula>
    </cfRule>
    <cfRule type="cellIs" dxfId="206" priority="14" operator="between">
      <formula>0</formula>
      <formula>0.49</formula>
    </cfRule>
  </conditionalFormatting>
  <conditionalFormatting sqref="C5:C23">
    <cfRule type="cellIs" dxfId="205" priority="12" stopIfTrue="1" operator="equal">
      <formula>0</formula>
    </cfRule>
  </conditionalFormatting>
  <conditionalFormatting sqref="G5:G23">
    <cfRule type="cellIs" dxfId="204" priority="10" stopIfTrue="1" operator="equal">
      <formula>0</formula>
    </cfRule>
  </conditionalFormatting>
  <conditionalFormatting sqref="J12:J30">
    <cfRule type="cellIs" dxfId="203" priority="6" stopIfTrue="1" operator="equal">
      <formula>0</formula>
    </cfRule>
    <cfRule type="cellIs" dxfId="202" priority="8" operator="between">
      <formula>0</formula>
      <formula>0.5</formula>
    </cfRule>
    <cfRule type="cellIs" dxfId="20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2025-02-20T15:40:56Z</dcterms:modified>
</cp:coreProperties>
</file>