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INFORMES CORES WEB\BEH\BEH 2014\2025\01. ENERO\"/>
    </mc:Choice>
  </mc:AlternateContent>
  <xr:revisionPtr revIDLastSave="0" documentId="13_ncr:1_{25D87F64-FE4E-4B73-B2D1-720ACEE96A8D}"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<sst xmlns="http://schemas.openxmlformats.org/spreadsheetml/2006/main" count="1912" uniqueCount="693">
  <si>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</si>
  <si>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</si>
  <si>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</si>
  <si>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</si>
  <si>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</si>
  <si>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</si>
  <si>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</si>
  <si>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</si>
  <si>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</si>
  <si>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</si>
  <si>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</si>
  <si>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</si>
  <si>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</si>
  <si>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</si>
  <si>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</si>
  <si>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</si>
  <si>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</si>
  <si>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</si>
  <si>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</si>
  <si>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</si>
  <si>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</si>
  <si>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</si>
  <si>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</si>
  <si>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</si>
  <si>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</si>
  <si>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</si>
  <si>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</si>
  <si>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</si>
  <si>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</si>
  <si>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</si>
  <si>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</si>
  <si>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</si>
  <si>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</si>
  <si>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</si>
  <si>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</si>
  <si>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</si>
  <si>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</si>
  <si>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</si>
  <si>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</si>
  <si>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</si>
  <si>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</si>
  <si>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</si>
  <si>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</si>
  <si>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</si>
  <si>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</si>
  <si>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</si>
  <si>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</si>
  <si>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</si>
  <si>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</si>
  <si>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</si>
  <si>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</si>
  <si>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</si>
  <si>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</si>
  <si>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</si>
  <si>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</si>
  <si>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</si>
  <si>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</si>
  <si>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</si>
  <si>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</si>
  <si>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</si>
  <si>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</si>
  <si>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</si>
  <si>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</si>
  <si>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</si>
  <si>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</si>
  <si>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</si>
  <si>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</si>
  <si>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</si>
  <si>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</si>
  <si>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</si>
  <si>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</si>
  <si>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</si>
  <si>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</si>
  <si>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</si>
  <si>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</si>
  <si>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</si>
  <si>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</si>
  <si>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</si>
  <si>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</si>
  <si>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</si>
  <si>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</si>
  <si>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</si>
  <si>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</si>
  <si>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</si>
  <si>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</si>
  <si>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</si>
  <si>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</si>
  <si>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</si>
  <si>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</si>
  <si>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</si>
  <si>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</si>
  <si>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</si>
  <si>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</si>
  <si>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</si>
  <si>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</si>
  <si>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</si>
  <si>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</si>
  <si>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</si>
  <si>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</si>
  <si>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</si>
  <si>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</si>
  <si>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</si>
  <si>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</si>
  <si>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</si>
  <si>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</si>
  <si>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</si>
  <si>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</si>
  <si>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</si>
  <si>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</si>
  <si>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</si>
  <si>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</si>
  <si>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</si>
  <si>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</si>
  <si>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</si>
  <si>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</si>
  <si>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</si>
  <si>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</si>
  <si>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</si>
  <si>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</si>
  <si>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</si>
  <si>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</si>
  <si>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</si>
  <si>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</si>
  <si>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</si>
  <si>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</si>
  <si>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</si>
  <si>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</si>
  <si>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</si>
  <si>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</si>
  <si>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</si>
  <si>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</si>
  <si>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</si>
  <si>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</si>
  <si>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</si>
  <si>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</si>
  <si>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</si>
  <si>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</si>
  <si>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</si>
  <si>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</si>
  <si>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</si>
  <si>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</si>
  <si>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</si>
  <si>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</si>
  <si>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</si>
  <si>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</si>
  <si>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</si>
  <si>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</si>
  <si>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</si>
  <si>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</si>
  <si>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</si>
  <si>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</si>
  <si>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</si>
  <si>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</si>
  <si>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</si>
  <si>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</si>
  <si>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</si>
  <si>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</si>
  <si>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</si>
  <si>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</si>
  <si>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</si>
  <si>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</si>
  <si>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</si>
  <si>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</si>
  <si>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</si>
  <si>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</si>
  <si>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</si>
  <si>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</si>
  <si>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</si>
  <si>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</si>
  <si>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</si>
  <si>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</si>
  <si>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</si>
  <si>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</si>
  <si>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</si>
  <si>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</si>
  <si>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</si>
  <si>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</si>
  <si>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</si>
  <si>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</si>
  <si>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</si>
  <si>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</si>
  <si>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</si>
  <si>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</si>
  <si>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</si>
  <si>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</si>
  <si>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</si>
  <si>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</si>
  <si>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</si>
  <si>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</si>
  <si>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</si>
  <si>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</si>
  <si>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</si>
  <si>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</si>
  <si>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</si>
  <si>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</si>
  <si>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</si>
  <si>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</si>
  <si>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</si>
  <si>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</si>
  <si>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</si>
  <si>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</si>
  <si>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</si>
  <si>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</si>
  <si>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</si>
  <si>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</si>
  <si>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</si>
  <si>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</si>
  <si>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</si>
  <si>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</si>
  <si>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</si>
  <si>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</si>
  <si>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</si>
  <si>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</si>
  <si>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</si>
  <si>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</si>
  <si>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</si>
  <si>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</si>
  <si>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</si>
  <si>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</si>
  <si>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</si>
  <si>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</si>
  <si>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</si>
  <si>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</si>
  <si>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</si>
  <si>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</si>
  <si>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</si>
  <si>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</si>
  <si>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</si>
  <si>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</si>
  <si>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</si>
  <si>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</si>
  <si>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</si>
  <si>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</si>
  <si>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</si>
  <si>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</si>
  <si>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</si>
  <si>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</si>
  <si>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</si>
  <si>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</si>
  <si>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</si>
  <si>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</si>
  <si>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</si>
  <si>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</si>
  <si>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</si>
  <si>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</si>
  <si>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</si>
  <si>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</si>
  <si>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</si>
  <si>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</si>
  <si>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</si>
  <si>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</si>
  <si>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</si>
  <si>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</si>
  <si>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</si>
  <si>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</si>
  <si>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</si>
  <si>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</si>
  <si>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</si>
  <si>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</si>
  <si>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</si>
  <si>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</si>
  <si>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</si>
  <si>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</si>
  <si>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</si>
  <si>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</si>
  <si>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</si>
  <si>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</si>
  <si>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</si>
  <si>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</si>
  <si>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</si>
  <si>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</si>
  <si>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</si>
  <si>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</si>
  <si>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</si>
  <si>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</si>
  <si>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</si>
  <si>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</si>
  <si>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</si>
  <si>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</si>
  <si>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</si>
  <si>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</si>
  <si>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</si>
  <si>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</si>
  <si>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</si>
  <si>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</si>
  <si>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</si>
  <si>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</si>
  <si>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</si>
  <si>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</si>
  <si>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</si>
  <si>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</si>
  <si>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</si>
  <si>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</si>
  <si>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</si>
  <si>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</si>
  <si>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</si>
  <si>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</si>
  <si>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</si>
  <si>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</si>
  <si>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</si>
  <si>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</si>
  <si>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</si>
  <si>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</si>
  <si>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</si>
  <si>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</si>
  <si>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</si>
  <si>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</si>
  <si>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</si>
  <si>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</si>
  <si>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</si>
  <si>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</si>
  <si>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</si>
  <si>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</si>
  <si>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</si>
  <si>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</si>
  <si>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</si>
  <si>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</si>
  <si>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</si>
  <si>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</si>
  <si>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</si>
  <si>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</si>
  <si>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</si>
  <si>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</si>
  <si>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</si>
  <si>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</si>
  <si>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</si>
  <si>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</si>
  <si>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</si>
  <si>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</si>
  <si>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</si>
  <si>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</si>
  <si>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</si>
  <si>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</si>
  <si>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</si>
  <si>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</si>
  <si>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</si>
  <si>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</si>
  <si>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</si>
  <si>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</si>
  <si>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</si>
  <si>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</si>
  <si>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</si>
  <si>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</si>
  <si>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</si>
  <si>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</si>
  <si>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</si>
  <si>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</si>
  <si>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</si>
  <si>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</si>
  <si>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</si>
  <si>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</si>
  <si>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</si>
  <si>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</si>
  <si>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</si>
  <si>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</si>
  <si>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</si>
  <si>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</si>
  <si>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</si>
  <si>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</si>
  <si>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</si>
  <si>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</si>
  <si>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</si>
  <si>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</si>
  <si>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</si>
  <si>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</si>
  <si>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</si>
  <si>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</si>
  <si>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</si>
  <si>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</si>
  <si>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</si>
  <si>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</si>
  <si>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</si>
  <si>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</si>
  <si>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</si>
  <si>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</si>
  <si>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</si>
  <si>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</si>
  <si>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</si>
  <si>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</si>
  <si>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</si>
  <si>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</si>
  <si>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</si>
  <si>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</si>
  <si>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</si>
  <si>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</si>
  <si>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</si>
  <si>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</si>
  <si>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</si>
  <si>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</si>
  <si>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</si>
  <si>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</si>
  <si>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</si>
  <si>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</si>
  <si>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</si>
  <si>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</si>
  <si>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</si>
  <si>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</si>
  <si>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</si>
  <si>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</si>
  <si>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</si>
  <si>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</si>
  <si>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</si>
  <si>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</si>
  <si>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</si>
  <si>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</si>
  <si>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</si>
  <si>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</si>
  <si>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</si>
  <si>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</si>
  <si>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</si>
  <si>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</si>
  <si>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</si>
  <si>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</si>
  <si>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</si>
  <si>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</si>
  <si>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</si>
  <si>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</si>
  <si>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</si>
  <si>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</si>
  <si>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</si>
  <si>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</si>
  <si>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</si>
  <si>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</si>
  <si>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</si>
  <si>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</si>
  <si>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</si>
  <si>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</si>
  <si>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</si>
  <si>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</si>
  <si>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</si>
  <si>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</si>
  <si>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</si>
  <si>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</si>
  <si>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</si>
  <si>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</si>
  <si>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</si>
  <si>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</si>
  <si>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</si>
  <si>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</si>
  <si>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</si>
  <si>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</si>
  <si>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</si>
  <si>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</si>
  <si>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</si>
  <si>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</si>
  <si>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</si>
  <si>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</si>
  <si>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</si>
  <si>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</si>
  <si>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</si>
  <si>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</si>
  <si>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</si>
  <si>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</si>
  <si>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</si>
  <si>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</si>
  <si>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</si>
  <si>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</si>
  <si>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</si>
  <si>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</si>
  <si>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</si>
  <si>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</si>
  <si>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</si>
  <si>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</si>
  <si>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</si>
  <si>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</si>
  <si>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</si>
  <si>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</si>
  <si>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</si>
  <si>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</si>
  <si>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</si>
  <si>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</si>
  <si>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</si>
  <si>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</si>
  <si>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</si>
  <si>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</si>
  <si>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</si>
  <si>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</si>
  <si>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</si>
  <si>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</si>
  <si>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</si>
  <si>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</si>
  <si>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</si>
  <si>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</si>
  <si>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</si>
  <si>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</si>
  <si>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</si>
  <si>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</si>
  <si>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</si>
  <si>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</si>
  <si>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</si>
  <si>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</si>
  <si>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</si>
  <si>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</si>
  <si>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</si>
  <si>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</si>
  <si>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</si>
  <si>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</si>
  <si>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</si>
  <si>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</si>
  <si>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</si>
  <si>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</si>
  <si>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</si>
  <si>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</si>
  <si>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</si>
  <si>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</si>
  <si>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</si>
  <si>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</si>
  <si>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</si>
  <si>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</si>
  <si>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</si>
  <si>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</si>
  <si>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</si>
  <si>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</si>
  <si>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</si>
  <si>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</si>
  <si>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</si>
  <si>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</si>
  <si>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</si>
  <si>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</si>
  <si>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</si>
  <si>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</si>
  <si>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</si>
  <si>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</si>
  <si>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</si>
  <si>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</si>
  <si>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</si>
  <si>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</si>
  <si>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</si>
  <si>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</si>
  <si>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</si>
  <si>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</si>
  <si>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</si>
  <si>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</si>
  <si>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</si>
  <si>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</si>
  <si>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</si>
  <si>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</si>
  <si>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</si>
  <si>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</si>
  <si>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</si>
  <si>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</si>
  <si>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</si>
  <si>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</si>
  <si>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</si>
  <si>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</si>
  <si>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</si>
  <si>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</si>
  <si>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</si>
  <si>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</si>
  <si>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</si>
  <si>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</si>
  <si>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</si>
  <si>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</si>
  <si>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</si>
  <si>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</si>
  <si>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</si>
  <si>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</si>
  <si>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</si>
  <si>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</si>
  <si>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</si>
  <si>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</si>
  <si>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</si>
  <si>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</si>
  <si>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</si>
  <si>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</si>
  <si>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</si>
  <si>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</si>
  <si>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</si>
  <si>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</si>
  <si>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</si>
  <si>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</si>
  <si>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</si>
  <si>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</si>
  <si>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</si>
  <si>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</si>
  <si>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</si>
  <si>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</si>
  <si>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</si>
  <si>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</si>
  <si>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</si>
  <si>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</si>
  <si>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</si>
  <si>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</si>
  <si>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</si>
  <si>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</si>
  <si>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</si>
  <si>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</si>
  <si>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</si>
  <si>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</si>
  <si>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</si>
  <si>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</si>
  <si>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</si>
  <si>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</si>
  <si>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</si>
  <si>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</si>
  <si>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</si>
  <si>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</si>
  <si>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</si>
  <si>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</si>
  <si>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</si>
  <si>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19 Enero</t>
  </si>
  <si>
    <t>16 Marzo</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</si>
  <si>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</si>
  <si>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</si>
  <si>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</si>
  <si>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</si>
  <si>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</si>
  <si>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</si>
  <si>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</si>
  <si>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</si>
  <si>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</si>
  <si>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</si>
  <si>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</si>
  <si>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</si>
  <si>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</si>
  <si>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</si>
  <si>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</si>
  <si>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</si>
  <si>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</si>
  <si>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</si>
  <si>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</si>
  <si>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</si>
  <si>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</si>
  <si>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</si>
  <si>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</si>
  <si>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</si>
  <si>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</si>
  <si>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</si>
  <si>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</si>
  <si>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</si>
  <si>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</si>
  <si>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</si>
  <si>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</si>
  <si>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</si>
  <si>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</si>
  <si>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</si>
  <si>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</si>
  <si>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</si>
  <si>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</si>
  <si>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</si>
  <si>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</si>
  <si>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15 Noviembre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</si>
  <si>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</si>
  <si>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</si>
  <si>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</si>
  <si>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</si>
  <si>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</si>
  <si>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</si>
  <si>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</si>
  <si>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</si>
  <si>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</si>
  <si>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</si>
  <si>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</si>
  <si>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</si>
  <si>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</si>
  <si>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</si>
  <si>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</si>
  <si>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</si>
  <si>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</si>
  <si>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</si>
  <si>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</si>
  <si>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</si>
  <si>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</si>
  <si>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</si>
  <si>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</si>
  <si>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</si>
  <si>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</si>
  <si>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</si>
  <si>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</si>
  <si>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</si>
  <si>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</si>
  <si>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</si>
  <si>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</si>
  <si>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</si>
  <si>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Congo</t>
  </si>
  <si>
    <t>Senegal</t>
  </si>
  <si>
    <t>16 Enero</t>
  </si>
  <si>
    <t>19 Marzo</t>
  </si>
  <si>
    <t>21 Mayo</t>
  </si>
  <si>
    <t>16 Julio</t>
  </si>
  <si>
    <t>17 Septiembre</t>
  </si>
  <si>
    <t>*** Se incluye cisternas o asimilables cuyo punto de salida declarado no forma parte del sistema gasista.</t>
  </si>
  <si>
    <t>Indonesia</t>
  </si>
  <si>
    <t>**Tarifa TUR 2: consumo estimado de 12.000 kWh/año hasta 30 de septiembre de 2021 y de 8.000 kWh/año desde 1 de octubre de 2021.</t>
  </si>
  <si>
    <t>Malasia</t>
  </si>
  <si>
    <t>19 Noviembre</t>
  </si>
  <si>
    <t>dic-24</t>
  </si>
  <si>
    <t>4º 2024</t>
  </si>
  <si>
    <t>(*) Tasa de variación respecto al mismo periodo del año anterior // '- igual que 0,0 / ^ distinto de 0,0</t>
  </si>
  <si>
    <t>ene-25</t>
  </si>
  <si>
    <t>ene-24</t>
  </si>
  <si>
    <t>BOLETÍN ESTADÍSTICO HIDROCARBUROS ENERO 2025</t>
  </si>
  <si>
    <t>21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</si>
</sst>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 numFmtId="194" formatCode="#,##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3">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9"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91"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93"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5" fontId="17" fillId="6" borderId="12" xfId="0" applyNumberFormat="1" applyFont="1" applyFill="1" applyBorder="1"/>
    <xf numFmtId="173" fontId="17" fillId="6" borderId="12" xfId="0" applyNumberFormat="1" applyFont="1" applyFill="1" applyBorder="1" applyAlignment="1">
      <alignment horizontal="right"/>
    </xf>
    <xf numFmtId="2" fontId="24" fillId="4" borderId="2" xfId="0" applyNumberFormat="1" applyFont="1" applyFill="1" applyBorder="1"/>
    <xf numFmtId="194" fontId="4" fillId="11" borderId="0" xfId="1" quotePrefix="1" applyNumberFormat="1" applyFill="1" applyAlignment="1">
      <alignment horizontal="right"/>
    </xf>
    <xf numFmtId="194"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173" fontId="13" fillId="2" borderId="0" xfId="0" applyNumberFormat="1" applyFont="1" applyFill="1" applyAlignment="1">
      <alignment horizontal="right"/>
    </xf>
    <xf numFmtId="168" fontId="4" fillId="6" borderId="1" xfId="1" quotePrefix="1" applyNumberFormat="1" applyFill="1" applyBorder="1" applyAlignment="1">
      <alignment horizontal="right"/>
    </xf>
    <xf numFmtId="177" fontId="16" fillId="6" borderId="1" xfId="0" applyNumberFormat="1" applyFont="1" applyFill="1" applyBorder="1" applyAlignment="1">
      <alignment horizontal="right"/>
    </xf>
    <xf numFmtId="173" fontId="13" fillId="5" borderId="0" xfId="0" applyNumberFormat="1" applyFont="1" applyFill="1"/>
    <xf numFmtId="173" fontId="31" fillId="5"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173" fontId="17" fillId="2" borderId="0" xfId="0" applyNumberFormat="1" applyFont="1" applyFill="1" applyAlignment="1">
      <alignment horizontal="right"/>
    </xf>
    <xf numFmtId="0" fontId="8" fillId="2" borderId="5" xfId="1" quotePrefix="1" applyFont="1" applyFill="1" applyBorder="1" applyAlignment="1">
      <alignment horizontal="center" vertical="center"/>
    </xf>
    <xf numFmtId="0" fontId="4" fillId="2" borderId="2" xfId="1" quotePrefix="1" applyFill="1" applyBorder="1"/>
    <xf numFmtId="4" fontId="4" fillId="11" borderId="2" xfId="1" applyNumberFormat="1" applyFill="1" applyBorder="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31">
    <dxf>
      <numFmt numFmtId="196" formatCode="\^;\^;\^"/>
    </dxf>
    <dxf>
      <numFmt numFmtId="198" formatCode="&quot;-&quot;"/>
    </dxf>
    <dxf>
      <numFmt numFmtId="198" formatCode="&quot;-&quot;"/>
    </dxf>
    <dxf>
      <numFmt numFmtId="199" formatCode="&quot;^&quot;"/>
    </dxf>
    <dxf>
      <numFmt numFmtId="196" formatCode="\^;\^;\^"/>
    </dxf>
    <dxf>
      <numFmt numFmtId="196" formatCode="\^;\^;\^"/>
    </dxf>
    <dxf>
      <numFmt numFmtId="198" formatCode="&quot;-&quot;"/>
    </dxf>
    <dxf>
      <numFmt numFmtId="197" formatCode="\^"/>
    </dxf>
    <dxf>
      <numFmt numFmtId="196" formatCode="\^;\^;\^"/>
    </dxf>
    <dxf>
      <numFmt numFmtId="198" formatCode="&quot;-&quot;"/>
    </dxf>
    <dxf>
      <numFmt numFmtId="197" formatCode="\^"/>
    </dxf>
    <dxf>
      <numFmt numFmtId="197" formatCode="\^"/>
    </dxf>
    <dxf>
      <numFmt numFmtId="198" formatCode="&quot;-&quot;"/>
    </dxf>
    <dxf>
      <numFmt numFmtId="199" formatCode="&quot;^&quot;"/>
    </dxf>
    <dxf>
      <numFmt numFmtId="197" formatCode="\^"/>
    </dxf>
    <dxf>
      <numFmt numFmtId="197" formatCode="\^"/>
    </dxf>
    <dxf>
      <numFmt numFmtId="199" formatCode="&quot;^&quot;"/>
    </dxf>
    <dxf>
      <numFmt numFmtId="197" formatCode="\^"/>
    </dxf>
    <dxf>
      <numFmt numFmtId="197" formatCode="\^"/>
    </dxf>
    <dxf>
      <numFmt numFmtId="197" formatCode="\^"/>
    </dxf>
    <dxf>
      <numFmt numFmtId="199" formatCode="&quot;^&quot;"/>
    </dxf>
    <dxf>
      <numFmt numFmtId="199" formatCode="&quot;^&quot;"/>
    </dxf>
    <dxf>
      <numFmt numFmtId="199" formatCode="&quot;^&quot;"/>
    </dxf>
    <dxf>
      <numFmt numFmtId="199" formatCode="&quot;^&quot;"/>
    </dxf>
    <dxf>
      <numFmt numFmtId="199" formatCode="&quot;^&quot;"/>
    </dxf>
    <dxf>
      <numFmt numFmtId="199" formatCode="&quot;^&quot;"/>
    </dxf>
    <dxf>
      <numFmt numFmtId="199" formatCode="&quot;^&quot;"/>
    </dxf>
    <dxf>
      <numFmt numFmtId="199" formatCode="&quot;^&quot;"/>
    </dxf>
    <dxf>
      <numFmt numFmtId="199" formatCode="&quot;^&quot;"/>
    </dxf>
    <dxf>
      <numFmt numFmtId="199" formatCode="&quot;^&quot;"/>
    </dxf>
    <dxf>
      <numFmt numFmtId="199" formatCode="&quot;^&quot;"/>
    </dxf>
    <dxf>
      <numFmt numFmtId="199" formatCode="&quot;^&quot;"/>
    </dxf>
    <dxf>
      <numFmt numFmtId="199" formatCode="&quot;^&quot;"/>
    </dxf>
    <dxf>
      <numFmt numFmtId="197" formatCode="\^"/>
    </dxf>
    <dxf>
      <numFmt numFmtId="196" formatCode="\^;\^;\^"/>
    </dxf>
    <dxf>
      <numFmt numFmtId="197" formatCode="\^"/>
    </dxf>
    <dxf>
      <numFmt numFmtId="196" formatCode="\^;\^;\^"/>
    </dxf>
    <dxf>
      <numFmt numFmtId="197" formatCode="\^"/>
    </dxf>
    <dxf>
      <numFmt numFmtId="197" formatCode="\^"/>
    </dxf>
    <dxf>
      <numFmt numFmtId="196"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8" formatCode="&quot;-&quot;"/>
    </dxf>
    <dxf>
      <numFmt numFmtId="197" formatCode="\^"/>
    </dxf>
    <dxf>
      <numFmt numFmtId="197" formatCode="\^"/>
    </dxf>
    <dxf>
      <numFmt numFmtId="196" formatCode="\^;\^;\^"/>
    </dxf>
    <dxf>
      <numFmt numFmtId="197" formatCode="\^"/>
    </dxf>
    <dxf>
      <numFmt numFmtId="196" formatCode="\^;\^;\^"/>
    </dxf>
    <dxf>
      <numFmt numFmtId="197" formatCode="\^"/>
    </dxf>
    <dxf>
      <numFmt numFmtId="200" formatCode="\^;\^;0"/>
    </dxf>
    <dxf>
      <numFmt numFmtId="200" formatCode="\^;\^;0"/>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89" formatCode="\^;&quot;^&quot;"/>
    </dxf>
    <dxf>
      <numFmt numFmtId="196" formatCode="\^;\^;\^"/>
    </dxf>
    <dxf>
      <numFmt numFmtId="198" formatCode="&quot;-&quot;"/>
    </dxf>
    <dxf>
      <numFmt numFmtId="197" formatCode="\^"/>
    </dxf>
    <dxf>
      <numFmt numFmtId="189" formatCode="\^;&quot;^&quot;"/>
    </dxf>
    <dxf>
      <numFmt numFmtId="196" formatCode="\^;\^;\^"/>
    </dxf>
    <dxf>
      <numFmt numFmtId="198" formatCode="&quot;-&quot;"/>
    </dxf>
    <dxf>
      <numFmt numFmtId="197" formatCode="\^"/>
    </dxf>
    <dxf>
      <numFmt numFmtId="197" formatCode="\^"/>
    </dxf>
    <dxf>
      <numFmt numFmtId="197" formatCode="\^"/>
    </dxf>
    <dxf>
      <numFmt numFmtId="196"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6" formatCode="\^;\^;\^"/>
    </dxf>
    <dxf>
      <numFmt numFmtId="196" formatCode="\^;\^;\^"/>
    </dxf>
    <dxf>
      <numFmt numFmtId="197" formatCode="\^"/>
    </dxf>
    <dxf>
      <numFmt numFmtId="197" formatCode="\^"/>
    </dxf>
    <dxf>
      <numFmt numFmtId="196"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8" formatCode="&quot;-&quot;"/>
    </dxf>
    <dxf>
      <numFmt numFmtId="197" formatCode="\^"/>
    </dxf>
    <dxf>
      <numFmt numFmtId="197" formatCode="\^"/>
    </dxf>
    <dxf>
      <numFmt numFmtId="197" formatCode="\^"/>
    </dxf>
    <dxf>
      <numFmt numFmtId="197" formatCode="\^"/>
    </dxf>
    <dxf>
      <numFmt numFmtId="198" formatCode="&quot;-&quot;"/>
    </dxf>
    <dxf>
      <numFmt numFmtId="197" formatCode="\^"/>
    </dxf>
    <dxf>
      <numFmt numFmtId="197" formatCode="\^"/>
    </dxf>
    <dxf>
      <numFmt numFmtId="197" formatCode="\^"/>
    </dxf>
    <dxf>
      <numFmt numFmtId="196" formatCode="\^;\^;\^"/>
    </dxf>
    <dxf>
      <numFmt numFmtId="197" formatCode="\^"/>
    </dxf>
    <dxf>
      <numFmt numFmtId="197" formatCode="\^"/>
    </dxf>
    <dxf>
      <numFmt numFmtId="198" formatCode="&quot;-&quot;"/>
    </dxf>
    <dxf>
      <numFmt numFmtId="197" formatCode="\^"/>
    </dxf>
    <dxf>
      <numFmt numFmtId="196" formatCode="\^;\^;\^"/>
    </dxf>
    <dxf>
      <numFmt numFmtId="197" formatCode="\^"/>
    </dxf>
    <dxf>
      <numFmt numFmtId="197" formatCode="\^"/>
    </dxf>
    <dxf>
      <numFmt numFmtId="198" formatCode="&quot;-&quot;"/>
    </dxf>
    <dxf>
      <numFmt numFmtId="197" formatCode="\^"/>
    </dxf>
    <dxf>
      <numFmt numFmtId="197" formatCode="\^"/>
    </dxf>
    <dxf>
      <numFmt numFmtId="196"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7" formatCode="\^"/>
    </dxf>
    <dxf>
      <numFmt numFmtId="196" formatCode="\^;\^;\^"/>
    </dxf>
    <dxf>
      <numFmt numFmtId="197" formatCode="\^"/>
    </dxf>
    <dxf>
      <numFmt numFmtId="197" formatCode="\^"/>
    </dxf>
    <dxf>
      <numFmt numFmtId="196" formatCode="\^;\^;\^"/>
    </dxf>
    <dxf>
      <numFmt numFmtId="196" formatCode="\^;\^;\^"/>
    </dxf>
    <dxf>
      <numFmt numFmtId="197" formatCode="\^"/>
    </dxf>
    <dxf>
      <numFmt numFmtId="197" formatCode="\^"/>
    </dxf>
    <dxf>
      <numFmt numFmtId="198" formatCode="&quot;-&quot;"/>
    </dxf>
    <dxf>
      <numFmt numFmtId="197" formatCode="\^"/>
    </dxf>
    <dxf>
      <numFmt numFmtId="197" formatCode="\^"/>
    </dxf>
    <dxf>
      <numFmt numFmtId="196" formatCode="\^;\^;\^"/>
    </dxf>
    <dxf>
      <numFmt numFmtId="197" formatCode="\^"/>
    </dxf>
    <dxf>
      <numFmt numFmtId="196" formatCode="\^;\^;\^"/>
    </dxf>
    <dxf>
      <numFmt numFmtId="198" formatCode="&quot;-&quot;"/>
    </dxf>
    <dxf>
      <numFmt numFmtId="197" formatCode="\^"/>
    </dxf>
    <dxf>
      <numFmt numFmtId="197" formatCode="\^"/>
    </dxf>
    <dxf>
      <numFmt numFmtId="198" formatCode="&quot;-&quot;"/>
    </dxf>
    <dxf>
      <numFmt numFmtId="197" formatCode="\^"/>
    </dxf>
    <dxf>
      <numFmt numFmtId="197" formatCode="\^"/>
    </dxf>
    <dxf>
      <numFmt numFmtId="197" formatCode="\^"/>
    </dxf>
    <dxf>
      <numFmt numFmtId="197" formatCode="\^"/>
    </dxf>
    <dxf>
      <numFmt numFmtId="198" formatCode="&quot;-&quot;"/>
    </dxf>
    <dxf>
      <numFmt numFmtId="197" formatCode="\^"/>
    </dxf>
    <dxf>
      <numFmt numFmtId="197" formatCode="\^"/>
    </dxf>
    <dxf>
      <numFmt numFmtId="196" formatCode="\^;\^;\^"/>
    </dxf>
    <dxf>
      <numFmt numFmtId="198" formatCode="&quot;-&quot;"/>
    </dxf>
    <dxf>
      <numFmt numFmtId="196" formatCode="\^;\^;\^"/>
    </dxf>
    <dxf>
      <numFmt numFmtId="198" formatCode="&quot;-&quot;"/>
    </dxf>
    <dxf>
      <numFmt numFmtId="196" formatCode="\^;\^;\^"/>
    </dxf>
    <dxf>
      <numFmt numFmtId="197" formatCode="\^"/>
    </dxf>
    <dxf>
      <numFmt numFmtId="197" formatCode="\^"/>
    </dxf>
    <dxf>
      <numFmt numFmtId="197" formatCode="\^"/>
    </dxf>
    <dxf>
      <numFmt numFmtId="198" formatCode="&quot;-&quot;"/>
    </dxf>
    <dxf>
      <numFmt numFmtId="197" formatCode="\^"/>
    </dxf>
    <dxf>
      <numFmt numFmtId="197" formatCode="\^"/>
    </dxf>
    <dxf>
      <numFmt numFmtId="197" formatCode="\^"/>
    </dxf>
    <dxf>
      <numFmt numFmtId="197" formatCode="\^"/>
    </dxf>
    <dxf>
      <numFmt numFmtId="198" formatCode="&quot;-&quot;"/>
    </dxf>
    <dxf>
      <numFmt numFmtId="198" formatCode="&quot;-&quot;"/>
    </dxf>
    <dxf>
      <numFmt numFmtId="198" formatCode="&quot;-&quot;"/>
    </dxf>
    <dxf>
      <numFmt numFmtId="197" formatCode="\^"/>
    </dxf>
    <dxf>
      <numFmt numFmtId="197" formatCode="\^"/>
    </dxf>
    <dxf>
      <numFmt numFmtId="197" formatCode="\^"/>
    </dxf>
    <dxf>
      <numFmt numFmtId="197" formatCode="\^"/>
    </dxf>
    <dxf>
      <numFmt numFmtId="198" formatCode="&quot;-&quot;"/>
    </dxf>
    <dxf>
      <numFmt numFmtId="197" formatCode="\^"/>
    </dxf>
    <dxf>
      <numFmt numFmtId="196" formatCode="\^;\^;\^"/>
    </dxf>
    <dxf>
      <numFmt numFmtId="197" formatCode="\^"/>
    </dxf>
    <dxf>
      <numFmt numFmtId="198" formatCode="&quot;-&quot;"/>
    </dxf>
    <dxf>
      <numFmt numFmtId="197" formatCode="\^"/>
    </dxf>
    <dxf>
      <numFmt numFmtId="197" formatCode="\^"/>
    </dxf>
    <dxf>
      <numFmt numFmtId="189" formatCode="\^;&quot;^&quot;"/>
    </dxf>
    <dxf>
      <numFmt numFmtId="197" formatCode="\^"/>
    </dxf>
    <dxf>
      <numFmt numFmtId="197" formatCode="\^"/>
    </dxf>
    <dxf>
      <numFmt numFmtId="189" formatCode="\^;&quot;^&quot;"/>
    </dxf>
    <dxf>
      <numFmt numFmtId="197" formatCode="\^"/>
    </dxf>
    <dxf>
      <numFmt numFmtId="196" formatCode="\^;\^;\^"/>
    </dxf>
    <dxf>
      <numFmt numFmtId="197" formatCode="\^"/>
    </dxf>
    <dxf>
      <numFmt numFmtId="198" formatCode="&quot;-&quot;"/>
    </dxf>
    <dxf>
      <numFmt numFmtId="197" formatCode="\^"/>
    </dxf>
    <dxf>
      <numFmt numFmtId="198"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691</v>
      </c>
    </row>
    <row r="3" spans="1:9" ht="15" customHeight="1" x14ac:dyDescent="0.2">
      <c r="A3" s="499">
        <v>45688</v>
      </c>
    </row>
    <row r="4" spans="1:9" ht="15" customHeight="1" x14ac:dyDescent="0.25">
      <c r="A4" s="766" t="s">
        <v>19</v>
      </c>
      <c r="B4" s="766"/>
      <c r="C4" s="766"/>
      <c r="D4" s="766"/>
      <c r="E4" s="766"/>
      <c r="F4" s="766"/>
      <c r="G4" s="76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9" t="s">
        <v>612</v>
      </c>
      <c r="D63" s="719"/>
      <c r="E63" s="719"/>
      <c r="F63" s="719"/>
      <c r="G63" s="719"/>
    </row>
    <row r="64" spans="1:8" ht="15" customHeight="1" x14ac:dyDescent="0.2">
      <c r="B64" s="6"/>
      <c r="C64" s="8" t="s">
        <v>360</v>
      </c>
      <c r="D64" s="8"/>
      <c r="E64" s="8"/>
      <c r="F64" s="8"/>
      <c r="G64" s="8"/>
    </row>
    <row r="65" spans="2:9" ht="15" customHeight="1" x14ac:dyDescent="0.2">
      <c r="B65" s="6"/>
      <c r="C65" s="8" t="s">
        <v>617</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7" t="s">
        <v>504</v>
      </c>
      <c r="B98" s="768"/>
      <c r="C98" s="768"/>
      <c r="D98" s="768"/>
      <c r="E98" s="768"/>
      <c r="F98" s="768"/>
      <c r="G98" s="768"/>
      <c r="H98" s="768"/>
      <c r="I98" s="768"/>
      <c r="J98" s="768"/>
      <c r="K98" s="768"/>
    </row>
    <row r="99" spans="1:11" ht="15" customHeight="1" x14ac:dyDescent="0.2">
      <c r="A99" s="768"/>
      <c r="B99" s="768"/>
      <c r="C99" s="768"/>
      <c r="D99" s="768"/>
      <c r="E99" s="768"/>
      <c r="F99" s="768"/>
      <c r="G99" s="768"/>
      <c r="H99" s="768"/>
      <c r="I99" s="768"/>
      <c r="J99" s="768"/>
      <c r="K99" s="768"/>
    </row>
    <row r="100" spans="1:11" ht="15" customHeight="1" x14ac:dyDescent="0.2">
      <c r="A100" s="768"/>
      <c r="B100" s="768"/>
      <c r="C100" s="768"/>
      <c r="D100" s="768"/>
      <c r="E100" s="768"/>
      <c r="F100" s="768"/>
      <c r="G100" s="768"/>
      <c r="H100" s="768"/>
      <c r="I100" s="768"/>
      <c r="J100" s="768"/>
      <c r="K100" s="768"/>
    </row>
    <row r="101" spans="1:11" ht="15" customHeight="1" x14ac:dyDescent="0.2">
      <c r="A101" s="768"/>
      <c r="B101" s="768"/>
      <c r="C101" s="768"/>
      <c r="D101" s="768"/>
      <c r="E101" s="768"/>
      <c r="F101" s="768"/>
      <c r="G101" s="768"/>
      <c r="H101" s="768"/>
      <c r="I101" s="768"/>
      <c r="J101" s="768"/>
      <c r="K101" s="768"/>
    </row>
    <row r="102" spans="1:11" ht="15" customHeight="1" x14ac:dyDescent="0.2">
      <c r="A102" s="768"/>
      <c r="B102" s="768"/>
      <c r="C102" s="768"/>
      <c r="D102" s="768"/>
      <c r="E102" s="768"/>
      <c r="F102" s="768"/>
      <c r="G102" s="768"/>
      <c r="H102" s="768"/>
      <c r="I102" s="768"/>
      <c r="J102" s="768"/>
      <c r="K102" s="76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5">
        <f>INDICE!A3</f>
        <v>45688</v>
      </c>
      <c r="C3" s="786"/>
      <c r="D3" s="786" t="s">
        <v>115</v>
      </c>
      <c r="E3" s="786"/>
      <c r="F3" s="786" t="s">
        <v>116</v>
      </c>
      <c r="G3" s="787"/>
      <c r="H3" s="786"/>
    </row>
    <row r="4" spans="1:8" x14ac:dyDescent="0.2">
      <c r="A4" s="347"/>
      <c r="B4" s="348" t="s">
        <v>47</v>
      </c>
      <c r="C4" s="348" t="s">
        <v>417</v>
      </c>
      <c r="D4" s="348" t="s">
        <v>47</v>
      </c>
      <c r="E4" s="348" t="s">
        <v>417</v>
      </c>
      <c r="F4" s="348" t="s">
        <v>47</v>
      </c>
      <c r="G4" s="349" t="s">
        <v>417</v>
      </c>
      <c r="H4" s="349" t="s">
        <v>106</v>
      </c>
    </row>
    <row r="5" spans="1:8" x14ac:dyDescent="0.2">
      <c r="A5" s="350" t="s">
        <v>171</v>
      </c>
      <c r="B5" s="322">
        <v>1714.4989700000026</v>
      </c>
      <c r="C5" s="315">
        <v>-2.4737212738574748</v>
      </c>
      <c r="D5" s="314">
        <v>1714.4989700000026</v>
      </c>
      <c r="E5" s="315">
        <v>-2.4737212738574748</v>
      </c>
      <c r="F5" s="314">
        <v>21714.603090000008</v>
      </c>
      <c r="G5" s="329">
        <v>-0.64111432428118831</v>
      </c>
      <c r="H5" s="320">
        <v>72.872165904320127</v>
      </c>
    </row>
    <row r="6" spans="1:8" x14ac:dyDescent="0.2">
      <c r="A6" s="350" t="s">
        <v>172</v>
      </c>
      <c r="B6" s="580">
        <v>11.771040000000001</v>
      </c>
      <c r="C6" s="329">
        <v>2344.3050854496755</v>
      </c>
      <c r="D6" s="351">
        <v>11.771040000000001</v>
      </c>
      <c r="E6" s="315">
        <v>2344.3050854496755</v>
      </c>
      <c r="F6" s="314">
        <v>77.372410000000002</v>
      </c>
      <c r="G6" s="315">
        <v>1703.4770102886132</v>
      </c>
      <c r="H6" s="320">
        <v>0.25965453177146125</v>
      </c>
    </row>
    <row r="7" spans="1:8" x14ac:dyDescent="0.2">
      <c r="A7" s="350" t="s">
        <v>173</v>
      </c>
      <c r="B7" s="337">
        <v>3.8799999999999998E-3</v>
      </c>
      <c r="C7" s="329">
        <v>-93.784043575776991</v>
      </c>
      <c r="D7" s="328">
        <v>3.8799999999999998E-3</v>
      </c>
      <c r="E7" s="329">
        <v>-93.784043575776991</v>
      </c>
      <c r="F7" s="328">
        <v>0.53223999999999994</v>
      </c>
      <c r="G7" s="315">
        <v>318.85574879987405</v>
      </c>
      <c r="H7" s="580">
        <v>1.786147387551228E-3</v>
      </c>
    </row>
    <row r="8" spans="1:8" x14ac:dyDescent="0.2">
      <c r="A8" s="361" t="s">
        <v>174</v>
      </c>
      <c r="B8" s="323">
        <v>1726.2738900000024</v>
      </c>
      <c r="C8" s="324">
        <v>-1.8343018360240997</v>
      </c>
      <c r="D8" s="323">
        <v>1726.2738900000024</v>
      </c>
      <c r="E8" s="370">
        <v>-1.8343018360240997</v>
      </c>
      <c r="F8" s="323">
        <v>21792.507740000005</v>
      </c>
      <c r="G8" s="324">
        <v>-0.30479853326815765</v>
      </c>
      <c r="H8" s="324">
        <v>73.133606583479121</v>
      </c>
    </row>
    <row r="9" spans="1:8" x14ac:dyDescent="0.2">
      <c r="A9" s="350" t="s">
        <v>175</v>
      </c>
      <c r="B9" s="322">
        <v>345.82032999999961</v>
      </c>
      <c r="C9" s="315">
        <v>6.1462460723131578</v>
      </c>
      <c r="D9" s="314">
        <v>345.82032999999961</v>
      </c>
      <c r="E9" s="315">
        <v>6.1462460723131578</v>
      </c>
      <c r="F9" s="314">
        <v>3772.5985499999992</v>
      </c>
      <c r="G9" s="315">
        <v>3.8212472413440426</v>
      </c>
      <c r="H9" s="320">
        <v>12.660485954385333</v>
      </c>
    </row>
    <row r="10" spans="1:8" x14ac:dyDescent="0.2">
      <c r="A10" s="350" t="s">
        <v>176</v>
      </c>
      <c r="B10" s="322">
        <v>185.62265000000011</v>
      </c>
      <c r="C10" s="315">
        <v>-5.0496088505881973</v>
      </c>
      <c r="D10" s="314">
        <v>185.62265000000011</v>
      </c>
      <c r="E10" s="329">
        <v>-5.0496088505881973</v>
      </c>
      <c r="F10" s="314">
        <v>1206.1256599999997</v>
      </c>
      <c r="G10" s="329">
        <v>-0.88460477781924607</v>
      </c>
      <c r="H10" s="320">
        <v>4.047644289545131</v>
      </c>
    </row>
    <row r="11" spans="1:8" x14ac:dyDescent="0.2">
      <c r="A11" s="350" t="s">
        <v>177</v>
      </c>
      <c r="B11" s="322">
        <v>248.66373000000002</v>
      </c>
      <c r="C11" s="315">
        <v>-7.1603303901690145</v>
      </c>
      <c r="D11" s="314">
        <v>248.66373000000002</v>
      </c>
      <c r="E11" s="315">
        <v>-7.1603303901690145</v>
      </c>
      <c r="F11" s="314">
        <v>3026.9808800000001</v>
      </c>
      <c r="G11" s="315">
        <v>-3.4104064019897469</v>
      </c>
      <c r="H11" s="320">
        <v>10.158263172590406</v>
      </c>
    </row>
    <row r="12" spans="1:8" s="3" customFormat="1" x14ac:dyDescent="0.2">
      <c r="A12" s="352" t="s">
        <v>148</v>
      </c>
      <c r="B12" s="325">
        <v>2506.3806000000018</v>
      </c>
      <c r="C12" s="326">
        <v>-1.6204108077533956</v>
      </c>
      <c r="D12" s="325">
        <v>2506.3806000000018</v>
      </c>
      <c r="E12" s="326">
        <v>-1.6204108077533956</v>
      </c>
      <c r="F12" s="325">
        <v>29798.212830000004</v>
      </c>
      <c r="G12" s="326">
        <v>-0.15217299274647647</v>
      </c>
      <c r="H12" s="326">
        <v>100</v>
      </c>
    </row>
    <row r="13" spans="1:8" x14ac:dyDescent="0.2">
      <c r="A13" s="362" t="s">
        <v>149</v>
      </c>
      <c r="B13" s="327"/>
      <c r="C13" s="327"/>
      <c r="D13" s="327"/>
      <c r="E13" s="327"/>
      <c r="F13" s="327"/>
      <c r="G13" s="327"/>
      <c r="H13" s="327"/>
    </row>
    <row r="14" spans="1:8" s="105" customFormat="1" x14ac:dyDescent="0.2">
      <c r="A14" s="596" t="s">
        <v>178</v>
      </c>
      <c r="B14" s="587">
        <v>120.19394999999987</v>
      </c>
      <c r="C14" s="588">
        <v>11.232359251592435</v>
      </c>
      <c r="D14" s="589">
        <v>120.19394999999987</v>
      </c>
      <c r="E14" s="588">
        <v>11.232359251592435</v>
      </c>
      <c r="F14" s="314">
        <v>1382.3896800000007</v>
      </c>
      <c r="G14" s="588">
        <v>-27.609210234152499</v>
      </c>
      <c r="H14" s="590">
        <v>4.6391697645982628</v>
      </c>
    </row>
    <row r="15" spans="1:8" s="105" customFormat="1" x14ac:dyDescent="0.2">
      <c r="A15" s="597" t="s">
        <v>557</v>
      </c>
      <c r="B15" s="592">
        <v>6.9626234108192246</v>
      </c>
      <c r="C15" s="593"/>
      <c r="D15" s="594">
        <v>6.9626234108192246</v>
      </c>
      <c r="E15" s="593"/>
      <c r="F15" s="594">
        <v>6.3434171803120831</v>
      </c>
      <c r="G15" s="593"/>
      <c r="H15" s="595"/>
    </row>
    <row r="16" spans="1:8" s="105" customFormat="1" x14ac:dyDescent="0.2">
      <c r="A16" s="598" t="s">
        <v>423</v>
      </c>
      <c r="B16" s="599">
        <v>131.20731000000001</v>
      </c>
      <c r="C16" s="600">
        <v>-15.787441115466677</v>
      </c>
      <c r="D16" s="601">
        <v>131.20731000000001</v>
      </c>
      <c r="E16" s="600">
        <v>-15.787441115466677</v>
      </c>
      <c r="F16" s="601">
        <v>1736.9478200000001</v>
      </c>
      <c r="G16" s="600">
        <v>-5.2747096583994733</v>
      </c>
      <c r="H16" s="602">
        <v>5.8290335393916299</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88" t="s">
        <v>424</v>
      </c>
      <c r="B19" s="789"/>
      <c r="C19" s="789"/>
      <c r="D19" s="789"/>
      <c r="E19" s="789"/>
      <c r="F19" s="789"/>
      <c r="G19" s="789"/>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82" t="s">
        <v>667</v>
      </c>
      <c r="B21" s="782"/>
      <c r="C21" s="782"/>
      <c r="D21" s="782"/>
      <c r="E21" s="782"/>
      <c r="F21" s="782"/>
      <c r="G21" s="782"/>
      <c r="H21" s="782"/>
    </row>
    <row r="22" spans="1:22" x14ac:dyDescent="0.2">
      <c r="A22" s="782"/>
      <c r="B22" s="782"/>
      <c r="C22" s="782"/>
      <c r="D22" s="782"/>
      <c r="E22" s="782"/>
      <c r="F22" s="782"/>
      <c r="G22" s="782"/>
      <c r="H22" s="782"/>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04" priority="35" operator="between">
      <formula>0</formula>
      <formula>0.5</formula>
    </cfRule>
    <cfRule type="cellIs" dxfId="203" priority="36" operator="between">
      <formula>0</formula>
      <formula>0.49</formula>
    </cfRule>
  </conditionalFormatting>
  <conditionalFormatting sqref="B7:F7">
    <cfRule type="cellIs" dxfId="202" priority="1" operator="equal">
      <formula>0</formula>
    </cfRule>
    <cfRule type="cellIs" dxfId="201" priority="2" operator="between">
      <formula>0</formula>
      <formula>0.5</formula>
    </cfRule>
  </conditionalFormatting>
  <conditionalFormatting sqref="D6">
    <cfRule type="cellIs" dxfId="200" priority="33" operator="between">
      <formula>0</formula>
      <formula>0.5</formula>
    </cfRule>
    <cfRule type="cellIs" dxfId="199" priority="34" operator="between">
      <formula>0</formula>
      <formula>0.49</formula>
    </cfRule>
  </conditionalFormatting>
  <conditionalFormatting sqref="E8">
    <cfRule type="cellIs" dxfId="198" priority="15" operator="between">
      <formula>-0.04999999</formula>
      <formula>-0.00000001</formula>
    </cfRule>
  </conditionalFormatting>
  <conditionalFormatting sqref="E10">
    <cfRule type="cellIs" dxfId="197" priority="5" operator="equal">
      <formula>0</formula>
    </cfRule>
    <cfRule type="cellIs" dxfId="196" priority="6" operator="between">
      <formula>-0.5</formula>
      <formula>0.5</formula>
    </cfRule>
  </conditionalFormatting>
  <conditionalFormatting sqref="G10">
    <cfRule type="cellIs" dxfId="195" priority="3" operator="equal">
      <formula>0</formula>
    </cfRule>
    <cfRule type="cellIs" dxfId="194" priority="4" operator="between">
      <formula>-0.5</formula>
      <formula>0.5</formula>
    </cfRule>
  </conditionalFormatting>
  <conditionalFormatting sqref="H7">
    <cfRule type="cellIs" dxfId="193" priority="11" operator="between">
      <formula>0</formula>
      <formula>0.5</formula>
    </cfRule>
    <cfRule type="cellIs" dxfId="192"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83">
        <f>INDICE!A3</f>
        <v>45688</v>
      </c>
      <c r="C3" s="783"/>
      <c r="D3" s="783">
        <f>INDICE!C3</f>
        <v>0</v>
      </c>
      <c r="E3" s="783"/>
      <c r="F3" s="91"/>
      <c r="G3" s="784" t="s">
        <v>116</v>
      </c>
      <c r="H3" s="784"/>
      <c r="I3" s="784"/>
      <c r="J3" s="784"/>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277.47327000000007</v>
      </c>
      <c r="C5" s="94">
        <v>53.892289999999981</v>
      </c>
      <c r="D5" s="94">
        <v>10.802210000000001</v>
      </c>
      <c r="E5" s="339">
        <v>342.16777000000008</v>
      </c>
      <c r="F5" s="94"/>
      <c r="G5" s="94">
        <v>3481.5423700000019</v>
      </c>
      <c r="H5" s="94">
        <v>658.48908999999969</v>
      </c>
      <c r="I5" s="94">
        <v>62.557579999999994</v>
      </c>
      <c r="J5" s="339">
        <v>4202.5890400000017</v>
      </c>
    </row>
    <row r="6" spans="1:10" x14ac:dyDescent="0.2">
      <c r="A6" s="364" t="s">
        <v>154</v>
      </c>
      <c r="B6" s="96">
        <v>70.539919999999981</v>
      </c>
      <c r="C6" s="96">
        <v>25.445629999999998</v>
      </c>
      <c r="D6" s="96">
        <v>15.418010000000001</v>
      </c>
      <c r="E6" s="341">
        <v>111.40355999999997</v>
      </c>
      <c r="F6" s="96"/>
      <c r="G6" s="96">
        <v>823.85800999999958</v>
      </c>
      <c r="H6" s="96">
        <v>258.86277999999982</v>
      </c>
      <c r="I6" s="96">
        <v>83.703229999999962</v>
      </c>
      <c r="J6" s="341">
        <v>1166.4240199999995</v>
      </c>
    </row>
    <row r="7" spans="1:10" x14ac:dyDescent="0.2">
      <c r="A7" s="364" t="s">
        <v>155</v>
      </c>
      <c r="B7" s="96">
        <v>31.309699999999996</v>
      </c>
      <c r="C7" s="96">
        <v>7.2558099999999994</v>
      </c>
      <c r="D7" s="96">
        <v>4.7679799999999997</v>
      </c>
      <c r="E7" s="341">
        <v>43.333489999999998</v>
      </c>
      <c r="F7" s="96"/>
      <c r="G7" s="96">
        <v>395.54725000000002</v>
      </c>
      <c r="H7" s="96">
        <v>75.087450000000018</v>
      </c>
      <c r="I7" s="96">
        <v>33.13449</v>
      </c>
      <c r="J7" s="341">
        <v>503.76919000000009</v>
      </c>
    </row>
    <row r="8" spans="1:10" x14ac:dyDescent="0.2">
      <c r="A8" s="364" t="s">
        <v>156</v>
      </c>
      <c r="B8" s="96">
        <v>20.516050000000003</v>
      </c>
      <c r="C8" s="96">
        <v>3.6614400000000002</v>
      </c>
      <c r="D8" s="96">
        <v>9.9593699999999998</v>
      </c>
      <c r="E8" s="341">
        <v>34.136859999999999</v>
      </c>
      <c r="F8" s="96"/>
      <c r="G8" s="96">
        <v>349.68204000000003</v>
      </c>
      <c r="H8" s="96">
        <v>41.090489999999996</v>
      </c>
      <c r="I8" s="96">
        <v>141.63428000000002</v>
      </c>
      <c r="J8" s="341">
        <v>532.40681000000006</v>
      </c>
    </row>
    <row r="9" spans="1:10" x14ac:dyDescent="0.2">
      <c r="A9" s="364" t="s">
        <v>157</v>
      </c>
      <c r="B9" s="96">
        <v>53.947170000000007</v>
      </c>
      <c r="C9" s="96">
        <v>0</v>
      </c>
      <c r="D9" s="96">
        <v>0</v>
      </c>
      <c r="E9" s="341">
        <v>53.947170000000007</v>
      </c>
      <c r="F9" s="96"/>
      <c r="G9" s="96">
        <v>657.42212000000006</v>
      </c>
      <c r="H9" s="96">
        <v>0</v>
      </c>
      <c r="I9" s="96">
        <v>0</v>
      </c>
      <c r="J9" s="341">
        <v>657.42212000000006</v>
      </c>
    </row>
    <row r="10" spans="1:10" x14ac:dyDescent="0.2">
      <c r="A10" s="364" t="s">
        <v>158</v>
      </c>
      <c r="B10" s="96">
        <v>21.430390000000003</v>
      </c>
      <c r="C10" s="96">
        <v>5.4442599999999981</v>
      </c>
      <c r="D10" s="96">
        <v>0.30770000000000003</v>
      </c>
      <c r="E10" s="341">
        <v>27.182350000000003</v>
      </c>
      <c r="F10" s="96"/>
      <c r="G10" s="96">
        <v>290.1736499999999</v>
      </c>
      <c r="H10" s="96">
        <v>54.558340000000008</v>
      </c>
      <c r="I10" s="96">
        <v>2.4662100000000007</v>
      </c>
      <c r="J10" s="341">
        <v>347.19819999999987</v>
      </c>
    </row>
    <row r="11" spans="1:10" x14ac:dyDescent="0.2">
      <c r="A11" s="364" t="s">
        <v>159</v>
      </c>
      <c r="B11" s="96">
        <v>129.58694999999997</v>
      </c>
      <c r="C11" s="96">
        <v>49.819590000000012</v>
      </c>
      <c r="D11" s="96">
        <v>26.595069999999993</v>
      </c>
      <c r="E11" s="341">
        <v>206.00160999999997</v>
      </c>
      <c r="F11" s="96"/>
      <c r="G11" s="96">
        <v>1679.69795</v>
      </c>
      <c r="H11" s="96">
        <v>588.56975000000034</v>
      </c>
      <c r="I11" s="96">
        <v>166.01598999999993</v>
      </c>
      <c r="J11" s="341">
        <v>2434.2836900000002</v>
      </c>
    </row>
    <row r="12" spans="1:10" x14ac:dyDescent="0.2">
      <c r="A12" s="364" t="s">
        <v>508</v>
      </c>
      <c r="B12" s="96">
        <v>98.977750000000015</v>
      </c>
      <c r="C12" s="96">
        <v>45.225330000000007</v>
      </c>
      <c r="D12" s="96">
        <v>23.11429</v>
      </c>
      <c r="E12" s="341">
        <v>167.31737000000004</v>
      </c>
      <c r="F12" s="96"/>
      <c r="G12" s="96">
        <v>1272.6057499999988</v>
      </c>
      <c r="H12" s="96">
        <v>460.61810999999966</v>
      </c>
      <c r="I12" s="96">
        <v>126.49012999999992</v>
      </c>
      <c r="J12" s="341">
        <v>1859.7139899999984</v>
      </c>
    </row>
    <row r="13" spans="1:10" x14ac:dyDescent="0.2">
      <c r="A13" s="364" t="s">
        <v>160</v>
      </c>
      <c r="B13" s="96">
        <v>272.72396000000003</v>
      </c>
      <c r="C13" s="96">
        <v>50.031900000000014</v>
      </c>
      <c r="D13" s="96">
        <v>15.348660000000002</v>
      </c>
      <c r="E13" s="341">
        <v>338.10452000000004</v>
      </c>
      <c r="F13" s="96"/>
      <c r="G13" s="96">
        <v>3495.9027999999998</v>
      </c>
      <c r="H13" s="96">
        <v>467.38640000000021</v>
      </c>
      <c r="I13" s="96">
        <v>87.965269999999975</v>
      </c>
      <c r="J13" s="341">
        <v>4051.2544700000003</v>
      </c>
    </row>
    <row r="14" spans="1:10" x14ac:dyDescent="0.2">
      <c r="A14" s="364" t="s">
        <v>161</v>
      </c>
      <c r="B14" s="96">
        <v>0.9620200000000001</v>
      </c>
      <c r="C14" s="96">
        <v>0</v>
      </c>
      <c r="D14" s="96">
        <v>8.1970000000000001E-2</v>
      </c>
      <c r="E14" s="341">
        <v>1.0439900000000002</v>
      </c>
      <c r="F14" s="96"/>
      <c r="G14" s="96">
        <v>12.478270000000002</v>
      </c>
      <c r="H14" s="96">
        <v>0</v>
      </c>
      <c r="I14" s="96">
        <v>0.43558000000000002</v>
      </c>
      <c r="J14" s="341">
        <v>12.913850000000002</v>
      </c>
    </row>
    <row r="15" spans="1:10" x14ac:dyDescent="0.2">
      <c r="A15" s="364" t="s">
        <v>162</v>
      </c>
      <c r="B15" s="96">
        <v>156.62807000000004</v>
      </c>
      <c r="C15" s="96">
        <v>18.393539999999998</v>
      </c>
      <c r="D15" s="96">
        <v>6.5842999999999998</v>
      </c>
      <c r="E15" s="341">
        <v>181.60591000000005</v>
      </c>
      <c r="F15" s="96"/>
      <c r="G15" s="96">
        <v>2007.0062899999991</v>
      </c>
      <c r="H15" s="96">
        <v>206.50356999999994</v>
      </c>
      <c r="I15" s="96">
        <v>41.001949999999994</v>
      </c>
      <c r="J15" s="341">
        <v>2254.5118099999991</v>
      </c>
    </row>
    <row r="16" spans="1:10" x14ac:dyDescent="0.2">
      <c r="A16" s="364" t="s">
        <v>163</v>
      </c>
      <c r="B16" s="96">
        <v>52.683999999999997</v>
      </c>
      <c r="C16" s="96">
        <v>10.97499</v>
      </c>
      <c r="D16" s="96">
        <v>2.38151</v>
      </c>
      <c r="E16" s="341">
        <v>66.040499999999994</v>
      </c>
      <c r="F16" s="96"/>
      <c r="G16" s="96">
        <v>697.65126000000032</v>
      </c>
      <c r="H16" s="96">
        <v>149.29081000000002</v>
      </c>
      <c r="I16" s="96">
        <v>13.302400000000002</v>
      </c>
      <c r="J16" s="341">
        <v>860.24447000000032</v>
      </c>
    </row>
    <row r="17" spans="1:10" x14ac:dyDescent="0.2">
      <c r="A17" s="364" t="s">
        <v>164</v>
      </c>
      <c r="B17" s="96">
        <v>103.69266000000003</v>
      </c>
      <c r="C17" s="96">
        <v>20.504259999999999</v>
      </c>
      <c r="D17" s="96">
        <v>25.623559999999998</v>
      </c>
      <c r="E17" s="341">
        <v>149.82048000000003</v>
      </c>
      <c r="F17" s="96"/>
      <c r="G17" s="96">
        <v>1303.2298000000003</v>
      </c>
      <c r="H17" s="96">
        <v>262.7720700000001</v>
      </c>
      <c r="I17" s="96">
        <v>188.52161999999998</v>
      </c>
      <c r="J17" s="341">
        <v>1754.5234900000005</v>
      </c>
    </row>
    <row r="18" spans="1:10" x14ac:dyDescent="0.2">
      <c r="A18" s="364" t="s">
        <v>165</v>
      </c>
      <c r="B18" s="96">
        <v>11.654570000000001</v>
      </c>
      <c r="C18" s="96">
        <v>4.0555599999999998</v>
      </c>
      <c r="D18" s="96">
        <v>2.9654800000000003</v>
      </c>
      <c r="E18" s="341">
        <v>18.675610000000002</v>
      </c>
      <c r="F18" s="96"/>
      <c r="G18" s="96">
        <v>152.11541000000003</v>
      </c>
      <c r="H18" s="96">
        <v>42.06183</v>
      </c>
      <c r="I18" s="96">
        <v>17.402809999999999</v>
      </c>
      <c r="J18" s="341">
        <v>211.58005000000003</v>
      </c>
    </row>
    <row r="19" spans="1:10" x14ac:dyDescent="0.2">
      <c r="A19" s="364" t="s">
        <v>166</v>
      </c>
      <c r="B19" s="96">
        <v>135.75986999999998</v>
      </c>
      <c r="C19" s="96">
        <v>14.625749999999995</v>
      </c>
      <c r="D19" s="96">
        <v>30.154999999999998</v>
      </c>
      <c r="E19" s="341">
        <v>180.54061999999996</v>
      </c>
      <c r="F19" s="96"/>
      <c r="G19" s="96">
        <v>1751.8787299999999</v>
      </c>
      <c r="H19" s="96">
        <v>127.99995000000004</v>
      </c>
      <c r="I19" s="96">
        <v>166.2275599999999</v>
      </c>
      <c r="J19" s="341">
        <v>2046.1062399999998</v>
      </c>
    </row>
    <row r="20" spans="1:10" x14ac:dyDescent="0.2">
      <c r="A20" s="364" t="s">
        <v>167</v>
      </c>
      <c r="B20" s="96">
        <v>1.02399</v>
      </c>
      <c r="C20" s="96">
        <v>0</v>
      </c>
      <c r="D20" s="96">
        <v>0</v>
      </c>
      <c r="E20" s="341">
        <v>1.02399</v>
      </c>
      <c r="F20" s="96"/>
      <c r="G20" s="96">
        <v>13.16808</v>
      </c>
      <c r="H20" s="96">
        <v>0</v>
      </c>
      <c r="I20" s="96">
        <v>0</v>
      </c>
      <c r="J20" s="341">
        <v>13.16808</v>
      </c>
    </row>
    <row r="21" spans="1:10" x14ac:dyDescent="0.2">
      <c r="A21" s="364" t="s">
        <v>168</v>
      </c>
      <c r="B21" s="96">
        <v>76.543610000000001</v>
      </c>
      <c r="C21" s="96">
        <v>12.861670000000002</v>
      </c>
      <c r="D21" s="96">
        <v>1.3181299999999998</v>
      </c>
      <c r="E21" s="341">
        <v>90.723410000000001</v>
      </c>
      <c r="F21" s="96"/>
      <c r="G21" s="96">
        <v>948.91008999999985</v>
      </c>
      <c r="H21" s="96">
        <v>140.18137000000004</v>
      </c>
      <c r="I21" s="96">
        <v>8.8718800000000027</v>
      </c>
      <c r="J21" s="341">
        <v>1097.9633399999998</v>
      </c>
    </row>
    <row r="22" spans="1:10" x14ac:dyDescent="0.2">
      <c r="A22" s="364" t="s">
        <v>169</v>
      </c>
      <c r="B22" s="96">
        <v>59.081259999999993</v>
      </c>
      <c r="C22" s="96">
        <v>9.3830899999999975</v>
      </c>
      <c r="D22" s="96">
        <v>1.6747999999999998</v>
      </c>
      <c r="E22" s="341">
        <v>70.139150000000001</v>
      </c>
      <c r="F22" s="96"/>
      <c r="G22" s="96">
        <v>635.53452999999979</v>
      </c>
      <c r="H22" s="96">
        <v>90.646499999999946</v>
      </c>
      <c r="I22" s="96">
        <v>10.873459999999998</v>
      </c>
      <c r="J22" s="341">
        <v>737.05448999999976</v>
      </c>
    </row>
    <row r="23" spans="1:10" x14ac:dyDescent="0.2">
      <c r="A23" s="365" t="s">
        <v>170</v>
      </c>
      <c r="B23" s="96">
        <v>139.96375999999998</v>
      </c>
      <c r="C23" s="96">
        <v>14.245219999999998</v>
      </c>
      <c r="D23" s="96">
        <v>8.5246100000000009</v>
      </c>
      <c r="E23" s="341">
        <v>162.73358999999996</v>
      </c>
      <c r="F23" s="96"/>
      <c r="G23" s="96">
        <v>1746.1986900000011</v>
      </c>
      <c r="H23" s="96">
        <v>148.48003999999995</v>
      </c>
      <c r="I23" s="96">
        <v>55.521220000000007</v>
      </c>
      <c r="J23" s="341">
        <v>1950.1999500000011</v>
      </c>
    </row>
    <row r="24" spans="1:10" x14ac:dyDescent="0.2">
      <c r="A24" s="366" t="s">
        <v>426</v>
      </c>
      <c r="B24" s="100">
        <v>1714.4989700000012</v>
      </c>
      <c r="C24" s="100">
        <v>345.82032999999979</v>
      </c>
      <c r="D24" s="100">
        <v>185.62264999999999</v>
      </c>
      <c r="E24" s="100">
        <v>2245.9419500000008</v>
      </c>
      <c r="F24" s="100"/>
      <c r="G24" s="100">
        <v>21714.603090000011</v>
      </c>
      <c r="H24" s="100">
        <v>3772.598549999997</v>
      </c>
      <c r="I24" s="100">
        <v>1206.1256600000013</v>
      </c>
      <c r="J24" s="100">
        <v>26693.327300000008</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91" priority="1" stopIfTrue="1" operator="equal">
      <formula>0</formula>
    </cfRule>
  </conditionalFormatting>
  <conditionalFormatting sqref="B6:J23">
    <cfRule type="cellIs" dxfId="190" priority="2" operator="between">
      <formula>0</formula>
      <formula>0.5</formula>
    </cfRule>
    <cfRule type="cellIs" dxfId="189"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1" t="s">
        <v>28</v>
      </c>
      <c r="B1" s="791"/>
      <c r="C1" s="791"/>
      <c r="D1" s="106"/>
      <c r="E1" s="106"/>
      <c r="F1" s="106"/>
      <c r="G1" s="106"/>
      <c r="H1" s="107"/>
    </row>
    <row r="2" spans="1:65" ht="14.1" customHeight="1" x14ac:dyDescent="0.2">
      <c r="A2" s="792"/>
      <c r="B2" s="792"/>
      <c r="C2" s="792"/>
      <c r="D2" s="109"/>
      <c r="E2" s="109"/>
      <c r="F2" s="109"/>
      <c r="H2" s="79" t="s">
        <v>151</v>
      </c>
    </row>
    <row r="3" spans="1:65" s="81" customFormat="1" ht="12.75" x14ac:dyDescent="0.2">
      <c r="A3" s="70"/>
      <c r="B3" s="779">
        <f>INDICE!A3</f>
        <v>45688</v>
      </c>
      <c r="C3" s="780"/>
      <c r="D3" s="780" t="s">
        <v>115</v>
      </c>
      <c r="E3" s="780"/>
      <c r="F3" s="780" t="s">
        <v>116</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477.53083000000026</v>
      </c>
      <c r="C5" s="111">
        <v>6.6545602757804927</v>
      </c>
      <c r="D5" s="110">
        <v>477.53083000000026</v>
      </c>
      <c r="E5" s="111">
        <v>6.6545602757804927</v>
      </c>
      <c r="F5" s="110">
        <v>6202.7111799999993</v>
      </c>
      <c r="G5" s="111">
        <v>6.6773161830461554</v>
      </c>
      <c r="H5" s="372">
        <v>21.885020664015052</v>
      </c>
    </row>
    <row r="6" spans="1:65" ht="14.1" customHeight="1" x14ac:dyDescent="0.2">
      <c r="A6" s="107" t="s">
        <v>184</v>
      </c>
      <c r="B6" s="376">
        <v>26.93703</v>
      </c>
      <c r="C6" s="329">
        <v>9.4814299997561626</v>
      </c>
      <c r="D6" s="112">
        <v>26.93703</v>
      </c>
      <c r="E6" s="113">
        <v>9.4814299997561626</v>
      </c>
      <c r="F6" s="112">
        <v>346.94877000000002</v>
      </c>
      <c r="G6" s="114">
        <v>7.3210075979645257</v>
      </c>
      <c r="H6" s="373">
        <v>1.2241390547551831</v>
      </c>
    </row>
    <row r="7" spans="1:65" ht="14.1" customHeight="1" x14ac:dyDescent="0.2">
      <c r="A7" s="107" t="s">
        <v>573</v>
      </c>
      <c r="B7" s="341">
        <v>1.1710000000000002E-2</v>
      </c>
      <c r="C7" s="113">
        <v>0</v>
      </c>
      <c r="D7" s="96">
        <v>1.1710000000000002E-2</v>
      </c>
      <c r="E7" s="113">
        <v>0</v>
      </c>
      <c r="F7" s="96">
        <v>0.10018000000000001</v>
      </c>
      <c r="G7" s="113">
        <v>18.360113421550082</v>
      </c>
      <c r="H7" s="341">
        <v>3.5346501013787781E-4</v>
      </c>
    </row>
    <row r="8" spans="1:65" ht="14.1" customHeight="1" x14ac:dyDescent="0.2">
      <c r="A8" s="368" t="s">
        <v>185</v>
      </c>
      <c r="B8" s="369">
        <v>504.47957000000025</v>
      </c>
      <c r="C8" s="370">
        <v>6.8042910684476485</v>
      </c>
      <c r="D8" s="369">
        <v>504.47957000000025</v>
      </c>
      <c r="E8" s="370">
        <v>6.8042910684476485</v>
      </c>
      <c r="F8" s="369">
        <v>6549.7601299999988</v>
      </c>
      <c r="G8" s="371">
        <v>6.7113807202372584</v>
      </c>
      <c r="H8" s="371">
        <v>23.109513183780368</v>
      </c>
    </row>
    <row r="9" spans="1:65" ht="14.1" customHeight="1" x14ac:dyDescent="0.2">
      <c r="A9" s="107" t="s">
        <v>171</v>
      </c>
      <c r="B9" s="376">
        <v>1714.4989700000026</v>
      </c>
      <c r="C9" s="113">
        <v>-2.4737212738574748</v>
      </c>
      <c r="D9" s="112">
        <v>1714.4989700000026</v>
      </c>
      <c r="E9" s="113">
        <v>-2.4737212738574748</v>
      </c>
      <c r="F9" s="112">
        <v>21714.603090000008</v>
      </c>
      <c r="G9" s="114">
        <v>-0.64111432428118831</v>
      </c>
      <c r="H9" s="373">
        <v>76.615615904839757</v>
      </c>
    </row>
    <row r="10" spans="1:65" ht="14.1" customHeight="1" x14ac:dyDescent="0.2">
      <c r="A10" s="107" t="s">
        <v>574</v>
      </c>
      <c r="B10" s="341">
        <v>11.77492</v>
      </c>
      <c r="C10" s="113">
        <v>2064.5471424107063</v>
      </c>
      <c r="D10" s="96">
        <v>11.77492</v>
      </c>
      <c r="E10" s="113">
        <v>2064.5471424107063</v>
      </c>
      <c r="F10" s="112">
        <v>77.904650000000004</v>
      </c>
      <c r="G10" s="114">
        <v>1663.6459335559462</v>
      </c>
      <c r="H10" s="320">
        <v>0.27487091137989444</v>
      </c>
    </row>
    <row r="11" spans="1:65" ht="14.1" customHeight="1" x14ac:dyDescent="0.2">
      <c r="A11" s="368" t="s">
        <v>446</v>
      </c>
      <c r="B11" s="369">
        <v>1726.2738900000024</v>
      </c>
      <c r="C11" s="370">
        <v>-1.8343018360240997</v>
      </c>
      <c r="D11" s="369">
        <v>1726.2738900000024</v>
      </c>
      <c r="E11" s="370">
        <v>-1.8343018360240997</v>
      </c>
      <c r="F11" s="369">
        <v>21792.507740000005</v>
      </c>
      <c r="G11" s="371">
        <v>-0.30479853326815765</v>
      </c>
      <c r="H11" s="371">
        <v>76.890486816219621</v>
      </c>
    </row>
    <row r="12" spans="1:65" ht="14.1" customHeight="1" x14ac:dyDescent="0.2">
      <c r="A12" s="106" t="s">
        <v>427</v>
      </c>
      <c r="B12" s="116">
        <v>2230.7534600000026</v>
      </c>
      <c r="C12" s="754">
        <v>-5.2607259436090693E-3</v>
      </c>
      <c r="D12" s="116">
        <v>2230.7534600000026</v>
      </c>
      <c r="E12" s="754">
        <v>-5.2607259436090693E-3</v>
      </c>
      <c r="F12" s="116">
        <v>28342.267870000003</v>
      </c>
      <c r="G12" s="734">
        <v>1.2333718186052776</v>
      </c>
      <c r="H12" s="117">
        <v>100</v>
      </c>
    </row>
    <row r="13" spans="1:65" ht="14.1" customHeight="1" x14ac:dyDescent="0.2">
      <c r="A13" s="118" t="s">
        <v>186</v>
      </c>
      <c r="B13" s="119">
        <v>4862.2963500000023</v>
      </c>
      <c r="C13" s="119"/>
      <c r="D13" s="119">
        <v>4862.2963500000023</v>
      </c>
      <c r="E13" s="119"/>
      <c r="F13" s="119">
        <v>59531.085568920404</v>
      </c>
      <c r="G13" s="120"/>
      <c r="H13" s="121" t="s">
        <v>142</v>
      </c>
    </row>
    <row r="14" spans="1:65" ht="14.1" customHeight="1" x14ac:dyDescent="0.2">
      <c r="A14" s="122" t="s">
        <v>187</v>
      </c>
      <c r="B14" s="377">
        <v>45.878599316555466</v>
      </c>
      <c r="C14" s="123"/>
      <c r="D14" s="123">
        <v>45.878599316555466</v>
      </c>
      <c r="E14" s="123"/>
      <c r="F14" s="123">
        <v>47.609190390434854</v>
      </c>
      <c r="G14" s="124" t="s">
        <v>142</v>
      </c>
      <c r="H14" s="374" t="s">
        <v>142</v>
      </c>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88" priority="46" operator="between">
      <formula>0</formula>
      <formula>0.5</formula>
    </cfRule>
    <cfRule type="cellIs" dxfId="187" priority="47" operator="between">
      <formula>0</formula>
      <formula>0.49</formula>
    </cfRule>
  </conditionalFormatting>
  <conditionalFormatting sqref="B10">
    <cfRule type="cellIs" dxfId="186" priority="20" operator="equal">
      <formula>0</formula>
    </cfRule>
    <cfRule type="cellIs" dxfId="185" priority="21" operator="between">
      <formula>0</formula>
      <formula>0.5</formula>
    </cfRule>
    <cfRule type="cellIs" dxfId="184" priority="22" operator="between">
      <formula>0</formula>
      <formula>0.49</formula>
    </cfRule>
  </conditionalFormatting>
  <conditionalFormatting sqref="B7:C7 E7">
    <cfRule type="cellIs" dxfId="183" priority="37" operator="equal">
      <formula>0</formula>
    </cfRule>
  </conditionalFormatting>
  <conditionalFormatting sqref="C6">
    <cfRule type="cellIs" dxfId="182" priority="9" operator="between">
      <formula>-0.05</formula>
      <formula>0</formula>
    </cfRule>
    <cfRule type="cellIs" dxfId="181" priority="10" operator="between">
      <formula>0</formula>
      <formula>0.5</formula>
    </cfRule>
  </conditionalFormatting>
  <conditionalFormatting sqref="C12">
    <cfRule type="cellIs" dxfId="180" priority="2" operator="between">
      <formula>-0.1</formula>
      <formula>0.0999999999</formula>
    </cfRule>
  </conditionalFormatting>
  <conditionalFormatting sqref="D7">
    <cfRule type="cellIs" dxfId="179" priority="5" operator="between">
      <formula>0</formula>
      <formula>0.5</formula>
    </cfRule>
    <cfRule type="cellIs" dxfId="178" priority="6" operator="between">
      <formula>0</formula>
      <formula>0.49</formula>
    </cfRule>
  </conditionalFormatting>
  <conditionalFormatting sqref="D10">
    <cfRule type="cellIs" dxfId="177" priority="15" operator="equal">
      <formula>0</formula>
    </cfRule>
    <cfRule type="cellIs" dxfId="176" priority="16" operator="between">
      <formula>0</formula>
      <formula>0.5</formula>
    </cfRule>
    <cfRule type="cellIs" dxfId="175" priority="17" operator="between">
      <formula>0</formula>
      <formula>0.49</formula>
    </cfRule>
  </conditionalFormatting>
  <conditionalFormatting sqref="E11">
    <cfRule type="cellIs" dxfId="174" priority="23" operator="between">
      <formula>-0.04999999</formula>
      <formula>-0.00000001</formula>
    </cfRule>
  </conditionalFormatting>
  <conditionalFormatting sqref="E12">
    <cfRule type="cellIs" dxfId="173" priority="1" operator="between">
      <formula>-0.1</formula>
      <formula>0.0999999999</formula>
    </cfRule>
  </conditionalFormatting>
  <conditionalFormatting sqref="F7">
    <cfRule type="cellIs" dxfId="172" priority="42" operator="between">
      <formula>0</formula>
      <formula>0.5</formula>
    </cfRule>
    <cfRule type="cellIs" dxfId="171" priority="43" operator="between">
      <formula>0</formula>
      <formula>0.49</formula>
    </cfRule>
  </conditionalFormatting>
  <conditionalFormatting sqref="G12">
    <cfRule type="cellIs" dxfId="170" priority="3" operator="between">
      <formula>-0.5</formula>
      <formula>0.5</formula>
    </cfRule>
    <cfRule type="cellIs" dxfId="169" priority="4" operator="between">
      <formula>0</formula>
      <formula>0.49</formula>
    </cfRule>
  </conditionalFormatting>
  <conditionalFormatting sqref="H7">
    <cfRule type="cellIs" dxfId="168" priority="40" operator="between">
      <formula>0</formula>
      <formula>0.5</formula>
    </cfRule>
    <cfRule type="cellIs" dxfId="167" priority="4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3" t="s">
        <v>26</v>
      </c>
      <c r="B1" s="793"/>
      <c r="C1" s="793"/>
      <c r="D1" s="793"/>
      <c r="E1" s="793"/>
      <c r="F1" s="126"/>
      <c r="G1" s="126"/>
      <c r="H1" s="126"/>
      <c r="I1" s="126"/>
      <c r="J1" s="126"/>
      <c r="K1" s="126"/>
      <c r="L1" s="126"/>
      <c r="M1" s="126"/>
      <c r="N1" s="126"/>
    </row>
    <row r="2" spans="1:14" x14ac:dyDescent="0.2">
      <c r="A2" s="793"/>
      <c r="B2" s="794"/>
      <c r="C2" s="794"/>
      <c r="D2" s="794"/>
      <c r="E2" s="794"/>
      <c r="F2" s="126"/>
      <c r="G2" s="126"/>
      <c r="H2" s="126"/>
      <c r="I2" s="126"/>
      <c r="J2" s="126"/>
      <c r="K2" s="126"/>
      <c r="L2" s="126"/>
      <c r="M2" s="127" t="s">
        <v>151</v>
      </c>
      <c r="N2" s="126"/>
    </row>
    <row r="3" spans="1:14" x14ac:dyDescent="0.2">
      <c r="A3" s="518"/>
      <c r="B3" s="145">
        <v>2024</v>
      </c>
      <c r="C3" s="145" t="s">
        <v>505</v>
      </c>
      <c r="D3" s="145" t="s">
        <v>505</v>
      </c>
      <c r="E3" s="145" t="s">
        <v>505</v>
      </c>
      <c r="F3" s="145" t="s">
        <v>505</v>
      </c>
      <c r="G3" s="145" t="s">
        <v>505</v>
      </c>
      <c r="H3" s="145" t="s">
        <v>505</v>
      </c>
      <c r="I3" s="145" t="s">
        <v>505</v>
      </c>
      <c r="J3" s="145" t="s">
        <v>505</v>
      </c>
      <c r="K3" s="145" t="s">
        <v>505</v>
      </c>
      <c r="L3" s="145" t="s">
        <v>505</v>
      </c>
      <c r="M3" s="145">
        <v>2025</v>
      </c>
    </row>
    <row r="4" spans="1:14" x14ac:dyDescent="0.2">
      <c r="A4" s="128"/>
      <c r="B4" s="467">
        <v>45351</v>
      </c>
      <c r="C4" s="467">
        <v>45382</v>
      </c>
      <c r="D4" s="467">
        <v>45412</v>
      </c>
      <c r="E4" s="467">
        <v>45443</v>
      </c>
      <c r="F4" s="467">
        <v>45473</v>
      </c>
      <c r="G4" s="467">
        <v>45504</v>
      </c>
      <c r="H4" s="467">
        <v>45535</v>
      </c>
      <c r="I4" s="467">
        <v>45565</v>
      </c>
      <c r="J4" s="467">
        <v>45596</v>
      </c>
      <c r="K4" s="467">
        <v>45626</v>
      </c>
      <c r="L4" s="467">
        <v>45657</v>
      </c>
      <c r="M4" s="467">
        <v>45688</v>
      </c>
    </row>
    <row r="5" spans="1:14" x14ac:dyDescent="0.2">
      <c r="A5" s="129" t="s">
        <v>188</v>
      </c>
      <c r="B5" s="130">
        <v>12.879670000000004</v>
      </c>
      <c r="C5" s="130">
        <v>13.930740000000007</v>
      </c>
      <c r="D5" s="130">
        <v>14.460589999999986</v>
      </c>
      <c r="E5" s="130">
        <v>14.341990000000004</v>
      </c>
      <c r="F5" s="130">
        <v>14.87124</v>
      </c>
      <c r="G5" s="130">
        <v>15.273630000000004</v>
      </c>
      <c r="H5" s="130">
        <v>15.093960000000003</v>
      </c>
      <c r="I5" s="130">
        <v>14.16763999999999</v>
      </c>
      <c r="J5" s="130">
        <v>14.230300000000016</v>
      </c>
      <c r="K5" s="130">
        <v>13.682790000000004</v>
      </c>
      <c r="L5" s="130">
        <v>14.578179999999985</v>
      </c>
      <c r="M5" s="130">
        <v>14.310440000000018</v>
      </c>
    </row>
    <row r="6" spans="1:14" x14ac:dyDescent="0.2">
      <c r="A6" s="131" t="s">
        <v>429</v>
      </c>
      <c r="B6" s="132">
        <v>106.79480999999998</v>
      </c>
      <c r="C6" s="132">
        <v>107.09783999999998</v>
      </c>
      <c r="D6" s="132">
        <v>116.75501000000014</v>
      </c>
      <c r="E6" s="132">
        <v>112.73974999999996</v>
      </c>
      <c r="F6" s="132">
        <v>117.52936999999997</v>
      </c>
      <c r="G6" s="132">
        <v>117.14981999999995</v>
      </c>
      <c r="H6" s="132">
        <v>112.04853000000008</v>
      </c>
      <c r="I6" s="132">
        <v>113.04548000000007</v>
      </c>
      <c r="J6" s="132">
        <v>117.06712000000013</v>
      </c>
      <c r="K6" s="132">
        <v>120.90167</v>
      </c>
      <c r="L6" s="132">
        <v>121.06633000000021</v>
      </c>
      <c r="M6" s="132">
        <v>120.19394999999987</v>
      </c>
    </row>
    <row r="7" spans="1:14" ht="15.75" customHeight="1" x14ac:dyDescent="0.2">
      <c r="A7" s="129"/>
      <c r="B7" s="130"/>
      <c r="C7" s="130"/>
      <c r="D7" s="130"/>
      <c r="E7" s="130"/>
      <c r="F7" s="130"/>
      <c r="G7" s="130"/>
      <c r="H7" s="130"/>
      <c r="I7" s="130"/>
      <c r="J7" s="130"/>
      <c r="K7" s="130"/>
      <c r="L7" s="795" t="s">
        <v>220</v>
      </c>
      <c r="M7" s="795"/>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2023</v>
      </c>
      <c r="C3" s="629">
        <v>2024</v>
      </c>
      <c r="D3" s="629">
        <v>2025</v>
      </c>
    </row>
    <row r="4" spans="1:4" x14ac:dyDescent="0.2">
      <c r="A4" s="537" t="s">
        <v>126</v>
      </c>
      <c r="B4" s="558">
        <v>1.3866288362317667</v>
      </c>
      <c r="C4" s="558">
        <v>0.62448840079914525</v>
      </c>
      <c r="D4" s="558">
        <v>1.2333718186052776</v>
      </c>
    </row>
    <row r="5" spans="1:4" x14ac:dyDescent="0.2">
      <c r="A5" s="539" t="s">
        <v>127</v>
      </c>
      <c r="B5" s="558">
        <v>-0.17442860894033926</v>
      </c>
      <c r="C5" s="558">
        <v>1.0813994492957644</v>
      </c>
      <c r="D5" s="558" t="s">
        <v>505</v>
      </c>
    </row>
    <row r="6" spans="1:4" x14ac:dyDescent="0.2">
      <c r="A6" s="539" t="s">
        <v>128</v>
      </c>
      <c r="B6" s="558">
        <v>0.92377587420842089</v>
      </c>
      <c r="C6" s="558">
        <v>0.1357378242576503</v>
      </c>
      <c r="D6" s="558" t="s">
        <v>505</v>
      </c>
    </row>
    <row r="7" spans="1:4" x14ac:dyDescent="0.2">
      <c r="A7" s="539" t="s">
        <v>129</v>
      </c>
      <c r="B7" s="558">
        <v>-0.6398027974086411</v>
      </c>
      <c r="C7" s="558">
        <v>1.3291183923452039</v>
      </c>
      <c r="D7" s="558" t="s">
        <v>505</v>
      </c>
    </row>
    <row r="8" spans="1:4" x14ac:dyDescent="0.2">
      <c r="A8" s="539" t="s">
        <v>130</v>
      </c>
      <c r="B8" s="558">
        <v>-1.1938379277701996</v>
      </c>
      <c r="C8" s="558">
        <v>1.7445329553229765</v>
      </c>
      <c r="D8" s="558" t="s">
        <v>505</v>
      </c>
    </row>
    <row r="9" spans="1:4" x14ac:dyDescent="0.2">
      <c r="A9" s="539" t="s">
        <v>131</v>
      </c>
      <c r="B9" s="558">
        <v>-1.0259154362552592</v>
      </c>
      <c r="C9" s="558">
        <v>1.1358759878883791</v>
      </c>
      <c r="D9" s="560" t="s">
        <v>505</v>
      </c>
    </row>
    <row r="10" spans="1:4" x14ac:dyDescent="0.2">
      <c r="A10" s="539" t="s">
        <v>132</v>
      </c>
      <c r="B10" s="558">
        <v>-0.47936863588512219</v>
      </c>
      <c r="C10" s="558">
        <v>0.99137783759665443</v>
      </c>
      <c r="D10" s="558" t="s">
        <v>505</v>
      </c>
    </row>
    <row r="11" spans="1:4" x14ac:dyDescent="0.2">
      <c r="A11" s="539" t="s">
        <v>133</v>
      </c>
      <c r="B11" s="558">
        <v>-0.70363619413220591</v>
      </c>
      <c r="C11" s="558">
        <v>1.5771150140570551</v>
      </c>
      <c r="D11" s="558" t="s">
        <v>505</v>
      </c>
    </row>
    <row r="12" spans="1:4" x14ac:dyDescent="0.2">
      <c r="A12" s="539" t="s">
        <v>134</v>
      </c>
      <c r="B12" s="558">
        <v>-0.47909032948720692</v>
      </c>
      <c r="C12" s="558">
        <v>1.5887496405267394</v>
      </c>
      <c r="D12" s="558" t="s">
        <v>505</v>
      </c>
    </row>
    <row r="13" spans="1:4" x14ac:dyDescent="0.2">
      <c r="A13" s="539" t="s">
        <v>135</v>
      </c>
      <c r="B13" s="558">
        <v>0.15431026438822273</v>
      </c>
      <c r="C13" s="558">
        <v>1.5906959975545216</v>
      </c>
      <c r="D13" s="558" t="s">
        <v>505</v>
      </c>
    </row>
    <row r="14" spans="1:4" x14ac:dyDescent="0.2">
      <c r="A14" s="539" t="s">
        <v>136</v>
      </c>
      <c r="B14" s="558">
        <v>0.65735332374932343</v>
      </c>
      <c r="C14" s="558">
        <v>1.3212836106986385</v>
      </c>
      <c r="D14" s="560" t="s">
        <v>505</v>
      </c>
    </row>
    <row r="15" spans="1:4" x14ac:dyDescent="0.2">
      <c r="A15" s="540" t="s">
        <v>137</v>
      </c>
      <c r="B15" s="445">
        <v>-0.6725059160511887</v>
      </c>
      <c r="C15" s="445">
        <v>2.194064556450138</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1" t="s">
        <v>33</v>
      </c>
      <c r="B1" s="791"/>
      <c r="C1" s="791"/>
      <c r="D1" s="106"/>
      <c r="E1" s="106"/>
      <c r="F1" s="106"/>
      <c r="G1" s="106"/>
    </row>
    <row r="2" spans="1:13" ht="14.1" customHeight="1" x14ac:dyDescent="0.2">
      <c r="A2" s="792"/>
      <c r="B2" s="792"/>
      <c r="C2" s="792"/>
      <c r="D2" s="109"/>
      <c r="E2" s="109"/>
      <c r="F2" s="109"/>
      <c r="G2" s="79" t="s">
        <v>151</v>
      </c>
    </row>
    <row r="3" spans="1:13" ht="14.1" customHeight="1" x14ac:dyDescent="0.2">
      <c r="A3" s="134"/>
      <c r="B3" s="796">
        <f>INDICE!A3</f>
        <v>45688</v>
      </c>
      <c r="C3" s="797"/>
      <c r="D3" s="797" t="s">
        <v>115</v>
      </c>
      <c r="E3" s="797"/>
      <c r="F3" s="797" t="s">
        <v>116</v>
      </c>
      <c r="G3" s="797"/>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485.15762000000012</v>
      </c>
      <c r="C5" s="115">
        <v>19.321950000000001</v>
      </c>
      <c r="D5" s="112">
        <v>485.15762000000012</v>
      </c>
      <c r="E5" s="112">
        <v>19.321950000000001</v>
      </c>
      <c r="F5" s="112">
        <v>6238.5011600000034</v>
      </c>
      <c r="G5" s="112">
        <v>311.25896999999998</v>
      </c>
      <c r="L5" s="137"/>
      <c r="M5" s="137"/>
    </row>
    <row r="6" spans="1:13" ht="14.1" customHeight="1" x14ac:dyDescent="0.2">
      <c r="A6" s="107" t="s">
        <v>192</v>
      </c>
      <c r="B6" s="112">
        <v>1315.8235800000011</v>
      </c>
      <c r="C6" s="112">
        <v>410.45030999999972</v>
      </c>
      <c r="D6" s="112">
        <v>1315.8235800000011</v>
      </c>
      <c r="E6" s="112">
        <v>410.45030999999972</v>
      </c>
      <c r="F6" s="112">
        <v>16180.01625000001</v>
      </c>
      <c r="G6" s="112">
        <v>5612.4914899999985</v>
      </c>
      <c r="L6" s="137"/>
      <c r="M6" s="137"/>
    </row>
    <row r="7" spans="1:13" ht="14.1" customHeight="1" x14ac:dyDescent="0.2">
      <c r="A7" s="118" t="s">
        <v>186</v>
      </c>
      <c r="B7" s="119">
        <v>1800.9812000000013</v>
      </c>
      <c r="C7" s="119">
        <v>429.77225999999973</v>
      </c>
      <c r="D7" s="119">
        <v>1800.9812000000013</v>
      </c>
      <c r="E7" s="119">
        <v>429.77225999999973</v>
      </c>
      <c r="F7" s="119">
        <v>22418.517410000015</v>
      </c>
      <c r="G7" s="119">
        <v>5923.7504599999984</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83">
        <f>INDICE!A3</f>
        <v>45688</v>
      </c>
      <c r="C3" s="783"/>
      <c r="D3" s="783">
        <f>INDICE!C3</f>
        <v>0</v>
      </c>
      <c r="E3" s="783"/>
      <c r="F3" s="91"/>
      <c r="G3" s="784" t="s">
        <v>116</v>
      </c>
      <c r="H3" s="784"/>
      <c r="I3" s="784"/>
      <c r="J3" s="784"/>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74.437390000000022</v>
      </c>
      <c r="C5" s="94">
        <f>'GNA CCAA'!C5</f>
        <v>2.8914000000000004</v>
      </c>
      <c r="D5" s="94">
        <f>'GO CCAA'!B5</f>
        <v>277.47327000000007</v>
      </c>
      <c r="E5" s="339">
        <f>SUM(B5:D5)</f>
        <v>354.8020600000001</v>
      </c>
      <c r="F5" s="94"/>
      <c r="G5" s="94">
        <f>'GNA CCAA'!F5</f>
        <v>951.73805999999797</v>
      </c>
      <c r="H5" s="94">
        <f>'GNA CCAA'!G5</f>
        <v>38.780159999999988</v>
      </c>
      <c r="I5" s="94">
        <f>'GO CCAA'!G5</f>
        <v>3481.5423700000019</v>
      </c>
      <c r="J5" s="339">
        <f>SUM(G5:I5)</f>
        <v>4472.06059</v>
      </c>
    </row>
    <row r="6" spans="1:13" x14ac:dyDescent="0.2">
      <c r="A6" s="364" t="s">
        <v>154</v>
      </c>
      <c r="B6" s="96">
        <f>'GNA CCAA'!B6</f>
        <v>13.152089999999998</v>
      </c>
      <c r="C6" s="96">
        <f>'GNA CCAA'!C6</f>
        <v>0.4849</v>
      </c>
      <c r="D6" s="96">
        <f>'GO CCAA'!B6</f>
        <v>70.539919999999981</v>
      </c>
      <c r="E6" s="341">
        <f>SUM(B6:D6)</f>
        <v>84.176909999999978</v>
      </c>
      <c r="F6" s="96"/>
      <c r="G6" s="96">
        <f>'GNA CCAA'!F6</f>
        <v>174.79591000000002</v>
      </c>
      <c r="H6" s="96">
        <f>'GNA CCAA'!G6</f>
        <v>7.130410000000003</v>
      </c>
      <c r="I6" s="96">
        <f>'GO CCAA'!G6</f>
        <v>823.85800999999958</v>
      </c>
      <c r="J6" s="341">
        <f t="shared" ref="J6:J24" si="0">SUM(G6:I6)</f>
        <v>1005.7843299999996</v>
      </c>
    </row>
    <row r="7" spans="1:13" x14ac:dyDescent="0.2">
      <c r="A7" s="364" t="s">
        <v>155</v>
      </c>
      <c r="B7" s="96">
        <f>'GNA CCAA'!B7</f>
        <v>8.1387299999999989</v>
      </c>
      <c r="C7" s="96">
        <f>'GNA CCAA'!C7</f>
        <v>0.45501999999999998</v>
      </c>
      <c r="D7" s="96">
        <f>'GO CCAA'!B7</f>
        <v>31.309699999999996</v>
      </c>
      <c r="E7" s="341">
        <f t="shared" ref="E7:E24" si="1">SUM(B7:D7)</f>
        <v>39.903449999999992</v>
      </c>
      <c r="F7" s="96"/>
      <c r="G7" s="96">
        <f>'GNA CCAA'!F7</f>
        <v>109.56427000000005</v>
      </c>
      <c r="H7" s="96">
        <f>'GNA CCAA'!G7</f>
        <v>6.2575500000000011</v>
      </c>
      <c r="I7" s="96">
        <f>'GO CCAA'!G7</f>
        <v>395.54725000000002</v>
      </c>
      <c r="J7" s="341">
        <f t="shared" si="0"/>
        <v>511.36907000000008</v>
      </c>
    </row>
    <row r="8" spans="1:13" x14ac:dyDescent="0.2">
      <c r="A8" s="364" t="s">
        <v>156</v>
      </c>
      <c r="B8" s="96">
        <f>'GNA CCAA'!B8</f>
        <v>14.629209999999999</v>
      </c>
      <c r="C8" s="96">
        <f>'GNA CCAA'!C8</f>
        <v>0.69401999999999997</v>
      </c>
      <c r="D8" s="96">
        <f>'GO CCAA'!B8</f>
        <v>20.516050000000003</v>
      </c>
      <c r="E8" s="341">
        <f t="shared" si="1"/>
        <v>35.839280000000002</v>
      </c>
      <c r="F8" s="96"/>
      <c r="G8" s="96">
        <f>'GNA CCAA'!F8</f>
        <v>265.52245000000005</v>
      </c>
      <c r="H8" s="96">
        <f>'GNA CCAA'!G8</f>
        <v>11.549650000000005</v>
      </c>
      <c r="I8" s="96">
        <f>'GO CCAA'!G8</f>
        <v>349.68204000000003</v>
      </c>
      <c r="J8" s="341">
        <f t="shared" si="0"/>
        <v>626.75414000000001</v>
      </c>
    </row>
    <row r="9" spans="1:13" x14ac:dyDescent="0.2">
      <c r="A9" s="364" t="s">
        <v>157</v>
      </c>
      <c r="B9" s="96">
        <f>'GNA CCAA'!B9</f>
        <v>38.16317999999999</v>
      </c>
      <c r="C9" s="96">
        <f>'GNA CCAA'!C9</f>
        <v>8.8297900000000009</v>
      </c>
      <c r="D9" s="96">
        <f>'GO CCAA'!B9</f>
        <v>53.947170000000007</v>
      </c>
      <c r="E9" s="341">
        <f t="shared" si="1"/>
        <v>100.94014</v>
      </c>
      <c r="F9" s="96"/>
      <c r="G9" s="96">
        <f>'GNA CCAA'!F9</f>
        <v>445.30730999999992</v>
      </c>
      <c r="H9" s="96">
        <f>'GNA CCAA'!G9</f>
        <v>100.93070999999998</v>
      </c>
      <c r="I9" s="96">
        <f>'GO CCAA'!G9</f>
        <v>657.42212000000006</v>
      </c>
      <c r="J9" s="341">
        <f t="shared" si="0"/>
        <v>1203.66014</v>
      </c>
    </row>
    <row r="10" spans="1:13" x14ac:dyDescent="0.2">
      <c r="A10" s="364" t="s">
        <v>158</v>
      </c>
      <c r="B10" s="96">
        <f>'GNA CCAA'!B10</f>
        <v>5.8660300000000003</v>
      </c>
      <c r="C10" s="96">
        <f>'GNA CCAA'!C10</f>
        <v>0.23757</v>
      </c>
      <c r="D10" s="96">
        <f>'GO CCAA'!B10</f>
        <v>21.430390000000003</v>
      </c>
      <c r="E10" s="341">
        <f t="shared" si="1"/>
        <v>27.533990000000003</v>
      </c>
      <c r="F10" s="96"/>
      <c r="G10" s="96">
        <f>'GNA CCAA'!F10</f>
        <v>85.061610000000016</v>
      </c>
      <c r="H10" s="96">
        <f>'GNA CCAA'!G10</f>
        <v>3.4685499999999996</v>
      </c>
      <c r="I10" s="96">
        <f>'GO CCAA'!G10</f>
        <v>290.1736499999999</v>
      </c>
      <c r="J10" s="341">
        <f t="shared" si="0"/>
        <v>378.70380999999992</v>
      </c>
    </row>
    <row r="11" spans="1:13" x14ac:dyDescent="0.2">
      <c r="A11" s="364" t="s">
        <v>159</v>
      </c>
      <c r="B11" s="96">
        <f>'GNA CCAA'!B11</f>
        <v>24.042770000000008</v>
      </c>
      <c r="C11" s="96">
        <f>'GNA CCAA'!C11</f>
        <v>1.0895799999999998</v>
      </c>
      <c r="D11" s="96">
        <f>'GO CCAA'!B11</f>
        <v>129.58694999999997</v>
      </c>
      <c r="E11" s="341">
        <f t="shared" si="1"/>
        <v>154.71929999999998</v>
      </c>
      <c r="F11" s="96"/>
      <c r="G11" s="96">
        <f>'GNA CCAA'!F11</f>
        <v>343.7746599999993</v>
      </c>
      <c r="H11" s="96">
        <f>'GNA CCAA'!G11</f>
        <v>17.006990000000009</v>
      </c>
      <c r="I11" s="96">
        <f>'GO CCAA'!G11</f>
        <v>1679.69795</v>
      </c>
      <c r="J11" s="341">
        <f t="shared" si="0"/>
        <v>2040.4795999999992</v>
      </c>
    </row>
    <row r="12" spans="1:13" x14ac:dyDescent="0.2">
      <c r="A12" s="364" t="s">
        <v>508</v>
      </c>
      <c r="B12" s="96">
        <f>'GNA CCAA'!B12</f>
        <v>20.023850000000007</v>
      </c>
      <c r="C12" s="96">
        <f>'GNA CCAA'!C12</f>
        <v>0.66541000000000017</v>
      </c>
      <c r="D12" s="96">
        <f>'GO CCAA'!B12</f>
        <v>98.977750000000015</v>
      </c>
      <c r="E12" s="341">
        <f t="shared" si="1"/>
        <v>119.66701000000002</v>
      </c>
      <c r="F12" s="96"/>
      <c r="G12" s="96">
        <f>'GNA CCAA'!F12</f>
        <v>263.73612000000014</v>
      </c>
      <c r="H12" s="96">
        <f>'GNA CCAA'!G12</f>
        <v>9.2874100000000031</v>
      </c>
      <c r="I12" s="96">
        <f>'GO CCAA'!G12</f>
        <v>1272.6057499999988</v>
      </c>
      <c r="J12" s="341">
        <f t="shared" si="0"/>
        <v>1545.629279999999</v>
      </c>
    </row>
    <row r="13" spans="1:13" x14ac:dyDescent="0.2">
      <c r="A13" s="364" t="s">
        <v>160</v>
      </c>
      <c r="B13" s="96">
        <f>'GNA CCAA'!B13</f>
        <v>84.805469999999971</v>
      </c>
      <c r="C13" s="96">
        <f>'GNA CCAA'!C13</f>
        <v>3.8764600000000002</v>
      </c>
      <c r="D13" s="96">
        <f>'GO CCAA'!B13</f>
        <v>272.72396000000003</v>
      </c>
      <c r="E13" s="341">
        <f t="shared" si="1"/>
        <v>361.40589</v>
      </c>
      <c r="F13" s="96"/>
      <c r="G13" s="96">
        <f>'GNA CCAA'!F13</f>
        <v>1095.8759500000008</v>
      </c>
      <c r="H13" s="96">
        <f>'GNA CCAA'!G13</f>
        <v>51.174539999999993</v>
      </c>
      <c r="I13" s="96">
        <f>'GO CCAA'!G13</f>
        <v>3495.9027999999998</v>
      </c>
      <c r="J13" s="341">
        <f t="shared" si="0"/>
        <v>4642.9532900000004</v>
      </c>
    </row>
    <row r="14" spans="1:13" x14ac:dyDescent="0.2">
      <c r="A14" s="364" t="s">
        <v>161</v>
      </c>
      <c r="B14" s="96">
        <f>'GNA CCAA'!B14</f>
        <v>0.48046000000000005</v>
      </c>
      <c r="C14" s="96">
        <f>'GNA CCAA'!C14</f>
        <v>8.1530000000000005E-2</v>
      </c>
      <c r="D14" s="96">
        <f>'GO CCAA'!B14</f>
        <v>0.9620200000000001</v>
      </c>
      <c r="E14" s="341">
        <f t="shared" si="1"/>
        <v>1.5240100000000001</v>
      </c>
      <c r="F14" s="96"/>
      <c r="G14" s="96">
        <f>'GNA CCAA'!F14</f>
        <v>6.17075</v>
      </c>
      <c r="H14" s="96">
        <f>'GNA CCAA'!G14</f>
        <v>0.73046</v>
      </c>
      <c r="I14" s="96">
        <f>'GO CCAA'!G14</f>
        <v>12.478270000000002</v>
      </c>
      <c r="J14" s="341">
        <f t="shared" si="0"/>
        <v>19.379480000000001</v>
      </c>
    </row>
    <row r="15" spans="1:13" x14ac:dyDescent="0.2">
      <c r="A15" s="364" t="s">
        <v>162</v>
      </c>
      <c r="B15" s="96">
        <f>'GNA CCAA'!B15</f>
        <v>54.538059999999987</v>
      </c>
      <c r="C15" s="96">
        <f>'GNA CCAA'!C15</f>
        <v>2.1916400000000009</v>
      </c>
      <c r="D15" s="96">
        <f>'GO CCAA'!B15</f>
        <v>156.62807000000004</v>
      </c>
      <c r="E15" s="341">
        <f t="shared" si="1"/>
        <v>213.35777000000002</v>
      </c>
      <c r="F15" s="96"/>
      <c r="G15" s="96">
        <f>'GNA CCAA'!F15</f>
        <v>710.92951000000085</v>
      </c>
      <c r="H15" s="96">
        <f>'GNA CCAA'!G15</f>
        <v>28.724289999999993</v>
      </c>
      <c r="I15" s="96">
        <f>'GO CCAA'!G15</f>
        <v>2007.0062899999991</v>
      </c>
      <c r="J15" s="341">
        <f t="shared" si="0"/>
        <v>2746.6600899999999</v>
      </c>
      <c r="L15" s="92"/>
      <c r="M15" s="92"/>
    </row>
    <row r="16" spans="1:13" x14ac:dyDescent="0.2">
      <c r="A16" s="364" t="s">
        <v>163</v>
      </c>
      <c r="B16" s="96">
        <f>'GNA CCAA'!B16</f>
        <v>8.7247199999999996</v>
      </c>
      <c r="C16" s="96">
        <f>'GNA CCAA'!C16</f>
        <v>0.28542000000000001</v>
      </c>
      <c r="D16" s="96">
        <f>'GO CCAA'!B16</f>
        <v>52.683999999999997</v>
      </c>
      <c r="E16" s="341">
        <f t="shared" si="1"/>
        <v>61.694139999999997</v>
      </c>
      <c r="F16" s="96"/>
      <c r="G16" s="96">
        <f>'GNA CCAA'!F16</f>
        <v>116.55535000000008</v>
      </c>
      <c r="H16" s="96">
        <f>'GNA CCAA'!G16</f>
        <v>3.6386100000000012</v>
      </c>
      <c r="I16" s="96">
        <f>'GO CCAA'!G16</f>
        <v>697.65126000000032</v>
      </c>
      <c r="J16" s="341">
        <f t="shared" si="0"/>
        <v>817.84522000000038</v>
      </c>
    </row>
    <row r="17" spans="1:10" x14ac:dyDescent="0.2">
      <c r="A17" s="364" t="s">
        <v>164</v>
      </c>
      <c r="B17" s="96">
        <f>'GNA CCAA'!B17</f>
        <v>22.357320000000001</v>
      </c>
      <c r="C17" s="96">
        <f>'GNA CCAA'!C17</f>
        <v>1.0644799999999996</v>
      </c>
      <c r="D17" s="96">
        <f>'GO CCAA'!B17</f>
        <v>103.69266000000003</v>
      </c>
      <c r="E17" s="341">
        <f t="shared" si="1"/>
        <v>127.11446000000004</v>
      </c>
      <c r="F17" s="96"/>
      <c r="G17" s="96">
        <f>'GNA CCAA'!F17</f>
        <v>296.37040999999994</v>
      </c>
      <c r="H17" s="96">
        <f>'GNA CCAA'!G17</f>
        <v>15.067480000000007</v>
      </c>
      <c r="I17" s="96">
        <f>'GO CCAA'!G17</f>
        <v>1303.2298000000003</v>
      </c>
      <c r="J17" s="341">
        <f t="shared" si="0"/>
        <v>1614.6676900000002</v>
      </c>
    </row>
    <row r="18" spans="1:10" x14ac:dyDescent="0.2">
      <c r="A18" s="364" t="s">
        <v>165</v>
      </c>
      <c r="B18" s="96">
        <f>'GNA CCAA'!B18</f>
        <v>2.4796900000000002</v>
      </c>
      <c r="C18" s="96">
        <f>'GNA CCAA'!C18</f>
        <v>9.4230000000000008E-2</v>
      </c>
      <c r="D18" s="96">
        <f>'GO CCAA'!B18</f>
        <v>11.654570000000001</v>
      </c>
      <c r="E18" s="341">
        <f t="shared" si="1"/>
        <v>14.228490000000001</v>
      </c>
      <c r="F18" s="96"/>
      <c r="G18" s="96">
        <f>'GNA CCAA'!F18</f>
        <v>33.439240000000005</v>
      </c>
      <c r="H18" s="96">
        <f>'GNA CCAA'!G18</f>
        <v>1.2899799999999992</v>
      </c>
      <c r="I18" s="96">
        <f>'GO CCAA'!G18</f>
        <v>152.11541000000003</v>
      </c>
      <c r="J18" s="341">
        <f t="shared" si="0"/>
        <v>186.84463000000002</v>
      </c>
    </row>
    <row r="19" spans="1:10" x14ac:dyDescent="0.2">
      <c r="A19" s="364" t="s">
        <v>166</v>
      </c>
      <c r="B19" s="96">
        <f>'GNA CCAA'!B19</f>
        <v>66.030509999999978</v>
      </c>
      <c r="C19" s="96">
        <f>'GNA CCAA'!C19</f>
        <v>2.3121100000000006</v>
      </c>
      <c r="D19" s="96">
        <f>'GO CCAA'!B19</f>
        <v>135.75986999999998</v>
      </c>
      <c r="E19" s="341">
        <f t="shared" si="1"/>
        <v>204.10248999999996</v>
      </c>
      <c r="F19" s="96"/>
      <c r="G19" s="96">
        <f>'GNA CCAA'!F19</f>
        <v>797.9458800000001</v>
      </c>
      <c r="H19" s="96">
        <f>'GNA CCAA'!G19</f>
        <v>29.141650000000009</v>
      </c>
      <c r="I19" s="96">
        <f>'GO CCAA'!G19</f>
        <v>1751.8787299999999</v>
      </c>
      <c r="J19" s="341">
        <f t="shared" si="0"/>
        <v>2578.9662600000001</v>
      </c>
    </row>
    <row r="20" spans="1:10" x14ac:dyDescent="0.2">
      <c r="A20" s="364" t="s">
        <v>167</v>
      </c>
      <c r="B20" s="96">
        <f>'GNA CCAA'!B20</f>
        <v>0.52578999999999998</v>
      </c>
      <c r="C20" s="487">
        <f>'GNA CCAA'!C20</f>
        <v>0</v>
      </c>
      <c r="D20" s="96">
        <f>'GO CCAA'!B20</f>
        <v>1.02399</v>
      </c>
      <c r="E20" s="341">
        <f t="shared" si="1"/>
        <v>1.5497799999999999</v>
      </c>
      <c r="F20" s="96"/>
      <c r="G20" s="96">
        <f>'GNA CCAA'!F20</f>
        <v>6.8480299999999996</v>
      </c>
      <c r="H20" s="487">
        <f>'GNA CCAA'!G20</f>
        <v>0</v>
      </c>
      <c r="I20" s="96">
        <f>'GO CCAA'!G20</f>
        <v>13.16808</v>
      </c>
      <c r="J20" s="341">
        <f t="shared" si="0"/>
        <v>20.016109999999998</v>
      </c>
    </row>
    <row r="21" spans="1:10" x14ac:dyDescent="0.2">
      <c r="A21" s="364" t="s">
        <v>168</v>
      </c>
      <c r="B21" s="96">
        <f>'GNA CCAA'!B21</f>
        <v>13.078200000000001</v>
      </c>
      <c r="C21" s="96">
        <f>'GNA CCAA'!C21</f>
        <v>0.57525999999999988</v>
      </c>
      <c r="D21" s="96">
        <f>'GO CCAA'!B21</f>
        <v>76.543610000000001</v>
      </c>
      <c r="E21" s="341">
        <f t="shared" si="1"/>
        <v>90.197069999999997</v>
      </c>
      <c r="F21" s="96"/>
      <c r="G21" s="96">
        <f>'GNA CCAA'!F21</f>
        <v>170.13181</v>
      </c>
      <c r="H21" s="96">
        <f>'GNA CCAA'!G21</f>
        <v>7.500619999999997</v>
      </c>
      <c r="I21" s="96">
        <f>'GO CCAA'!G21</f>
        <v>948.91008999999985</v>
      </c>
      <c r="J21" s="341">
        <f t="shared" si="0"/>
        <v>1126.54252</v>
      </c>
    </row>
    <row r="22" spans="1:10" x14ac:dyDescent="0.2">
      <c r="A22" s="364" t="s">
        <v>169</v>
      </c>
      <c r="B22" s="96">
        <f>'GNA CCAA'!B22</f>
        <v>6.5198400000000003</v>
      </c>
      <c r="C22" s="96">
        <f>'GNA CCAA'!C22</f>
        <v>0.20965</v>
      </c>
      <c r="D22" s="96">
        <f>'GO CCAA'!B22</f>
        <v>59.081259999999993</v>
      </c>
      <c r="E22" s="341">
        <f t="shared" si="1"/>
        <v>65.810749999999999</v>
      </c>
      <c r="F22" s="96"/>
      <c r="G22" s="96">
        <f>'GNA CCAA'!F22</f>
        <v>87.45746000000004</v>
      </c>
      <c r="H22" s="96">
        <f>'GNA CCAA'!G22</f>
        <v>3.0857400000000013</v>
      </c>
      <c r="I22" s="96">
        <f>'GO CCAA'!G22</f>
        <v>635.53452999999979</v>
      </c>
      <c r="J22" s="341">
        <f t="shared" si="0"/>
        <v>726.07772999999986</v>
      </c>
    </row>
    <row r="23" spans="1:10" x14ac:dyDescent="0.2">
      <c r="A23" s="365" t="s">
        <v>170</v>
      </c>
      <c r="B23" s="96">
        <f>'GNA CCAA'!B23</f>
        <v>19.537520000000004</v>
      </c>
      <c r="C23" s="96">
        <f>'GNA CCAA'!C23</f>
        <v>0.89855999999999991</v>
      </c>
      <c r="D23" s="96">
        <f>'GO CCAA'!B23</f>
        <v>139.96375999999998</v>
      </c>
      <c r="E23" s="341">
        <f t="shared" si="1"/>
        <v>160.39983999999998</v>
      </c>
      <c r="F23" s="96"/>
      <c r="G23" s="96">
        <f>'GNA CCAA'!F23</f>
        <v>241.48639999999972</v>
      </c>
      <c r="H23" s="96">
        <f>'GNA CCAA'!G23</f>
        <v>12.183970000000011</v>
      </c>
      <c r="I23" s="96">
        <f>'GO CCAA'!G23</f>
        <v>1746.1986900000011</v>
      </c>
      <c r="J23" s="341">
        <f t="shared" si="0"/>
        <v>1999.8690600000009</v>
      </c>
    </row>
    <row r="24" spans="1:10" x14ac:dyDescent="0.2">
      <c r="A24" s="366" t="s">
        <v>426</v>
      </c>
      <c r="B24" s="100">
        <f>'GNA CCAA'!B24</f>
        <v>477.53083000000021</v>
      </c>
      <c r="C24" s="100">
        <f>'GNA CCAA'!C24</f>
        <v>26.937029999999989</v>
      </c>
      <c r="D24" s="100">
        <f>'GO CCAA'!B24</f>
        <v>1714.4989700000012</v>
      </c>
      <c r="E24" s="100">
        <f t="shared" si="1"/>
        <v>2218.9668300000012</v>
      </c>
      <c r="F24" s="100"/>
      <c r="G24" s="100">
        <f>'GNA CCAA'!F24</f>
        <v>6202.7111800000148</v>
      </c>
      <c r="H24" s="367">
        <f>'GNA CCAA'!G24</f>
        <v>346.94877000000122</v>
      </c>
      <c r="I24" s="100">
        <f>'GO CCAA'!G24</f>
        <v>21714.603090000011</v>
      </c>
      <c r="J24" s="100">
        <f t="shared" si="0"/>
        <v>28264.263040000027</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6" priority="5" operator="between">
      <formula>0</formula>
      <formula>0.5</formula>
    </cfRule>
    <cfRule type="cellIs" dxfId="165" priority="6" operator="between">
      <formula>0</formula>
      <formula>0.49</formula>
    </cfRule>
  </conditionalFormatting>
  <conditionalFormatting sqref="E6:E23">
    <cfRule type="cellIs" dxfId="164" priority="3" operator="between">
      <formula>0</formula>
      <formula>0.5</formula>
    </cfRule>
    <cfRule type="cellIs" dxfId="163" priority="4" operator="between">
      <formula>0</formula>
      <formula>0.49</formula>
    </cfRule>
  </conditionalFormatting>
  <conditionalFormatting sqref="J6:J23">
    <cfRule type="cellIs" dxfId="162" priority="1" operator="between">
      <formula>0</formula>
      <formula>0.5</formula>
    </cfRule>
    <cfRule type="cellIs" dxfId="16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9">
        <f>INDICE!A3</f>
        <v>45688</v>
      </c>
      <c r="C3" s="780"/>
      <c r="D3" s="780" t="s">
        <v>115</v>
      </c>
      <c r="E3" s="780"/>
      <c r="F3" s="780" t="s">
        <v>116</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536.95662000000027</v>
      </c>
      <c r="C5" s="86">
        <v>7.0870255083155804</v>
      </c>
      <c r="D5" s="85">
        <v>536.95662000000027</v>
      </c>
      <c r="E5" s="86">
        <v>7.0870255083155804</v>
      </c>
      <c r="F5" s="85">
        <v>7423.2756900000022</v>
      </c>
      <c r="G5" s="86">
        <v>10.776550249163918</v>
      </c>
      <c r="H5" s="380">
        <v>99.998671763053466</v>
      </c>
    </row>
    <row r="6" spans="1:65" x14ac:dyDescent="0.2">
      <c r="A6" s="84" t="s">
        <v>141</v>
      </c>
      <c r="B6" s="341">
        <v>1.9100000000000002E-3</v>
      </c>
      <c r="C6" s="344">
        <v>-2.5510204081632564</v>
      </c>
      <c r="D6" s="96">
        <v>1.9100000000000002E-3</v>
      </c>
      <c r="E6" s="344">
        <v>-2.5510204081632564</v>
      </c>
      <c r="F6" s="96">
        <v>9.8599999999999979E-2</v>
      </c>
      <c r="G6" s="344">
        <v>-32.668669762360039</v>
      </c>
      <c r="H6" s="474">
        <v>1.3282369465436178E-3</v>
      </c>
    </row>
    <row r="7" spans="1:65" x14ac:dyDescent="0.2">
      <c r="A7" s="60" t="s">
        <v>114</v>
      </c>
      <c r="B7" s="61">
        <v>536.95853000000022</v>
      </c>
      <c r="C7" s="87">
        <v>7.0869878343775357</v>
      </c>
      <c r="D7" s="61">
        <v>536.95853000000022</v>
      </c>
      <c r="E7" s="87">
        <v>7.0869878343775357</v>
      </c>
      <c r="F7" s="61">
        <v>7423.3742900000016</v>
      </c>
      <c r="G7" s="87">
        <v>10.775600859548478</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60" priority="7" operator="between">
      <formula>0</formula>
      <formula>0.5</formula>
    </cfRule>
    <cfRule type="cellIs" dxfId="159" priority="8" operator="between">
      <formula>0</formula>
      <formula>0.49</formula>
    </cfRule>
  </conditionalFormatting>
  <conditionalFormatting sqref="D6">
    <cfRule type="cellIs" dxfId="158" priority="5" operator="between">
      <formula>0</formula>
      <formula>0.5</formula>
    </cfRule>
    <cfRule type="cellIs" dxfId="157" priority="6" operator="between">
      <formula>0</formula>
      <formula>0.49</formula>
    </cfRule>
  </conditionalFormatting>
  <conditionalFormatting sqref="F6">
    <cfRule type="cellIs" dxfId="156" priority="3" operator="between">
      <formula>0</formula>
      <formula>0.5</formula>
    </cfRule>
    <cfRule type="cellIs" dxfId="155" priority="4" operator="between">
      <formula>0</formula>
      <formula>0.49</formula>
    </cfRule>
  </conditionalFormatting>
  <conditionalFormatting sqref="H6">
    <cfRule type="cellIs" dxfId="154" priority="1" operator="between">
      <formula>0</formula>
      <formula>0.5</formula>
    </cfRule>
    <cfRule type="cellIs" dxfId="15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79">
        <f>INDICE!A3</f>
        <v>45688</v>
      </c>
      <c r="C3" s="780"/>
      <c r="D3" s="780" t="s">
        <v>115</v>
      </c>
      <c r="E3" s="780"/>
      <c r="F3" s="780" t="s">
        <v>116</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219.76664</v>
      </c>
      <c r="C5" s="86">
        <v>-11.948252330189689</v>
      </c>
      <c r="D5" s="85">
        <v>219.76664</v>
      </c>
      <c r="E5" s="86">
        <v>-11.948252330189689</v>
      </c>
      <c r="F5" s="85">
        <v>2703.1581900000001</v>
      </c>
      <c r="G5" s="86">
        <v>24.788353587618424</v>
      </c>
      <c r="H5" s="380">
        <v>32.058664387490296</v>
      </c>
    </row>
    <row r="6" spans="1:65" x14ac:dyDescent="0.2">
      <c r="A6" s="84" t="s">
        <v>195</v>
      </c>
      <c r="B6" s="379">
        <v>441.79726999999997</v>
      </c>
      <c r="C6" s="73">
        <v>-17.864026495020124</v>
      </c>
      <c r="D6" s="85">
        <v>441.79726999999997</v>
      </c>
      <c r="E6" s="86">
        <v>-17.864026495020124</v>
      </c>
      <c r="F6" s="85">
        <v>5728.7532499999998</v>
      </c>
      <c r="G6" s="86">
        <v>-4.5183259241874243</v>
      </c>
      <c r="H6" s="380">
        <v>67.941335612509704</v>
      </c>
    </row>
    <row r="7" spans="1:65" x14ac:dyDescent="0.2">
      <c r="A7" s="60" t="s">
        <v>434</v>
      </c>
      <c r="B7" s="61">
        <v>661.56390999999996</v>
      </c>
      <c r="C7" s="87">
        <v>-15.989033939030922</v>
      </c>
      <c r="D7" s="61">
        <v>661.56390999999996</v>
      </c>
      <c r="E7" s="87">
        <v>-15.989033939030922</v>
      </c>
      <c r="F7" s="61">
        <v>8431.9114399999999</v>
      </c>
      <c r="G7" s="87">
        <v>3.2558168435059924</v>
      </c>
      <c r="H7" s="87">
        <v>100</v>
      </c>
    </row>
    <row r="8" spans="1:65" x14ac:dyDescent="0.2">
      <c r="A8" s="66" t="s">
        <v>423</v>
      </c>
      <c r="B8" s="419">
        <v>543.09364999999991</v>
      </c>
      <c r="C8" s="604">
        <v>-18.433966409900616</v>
      </c>
      <c r="D8" s="417">
        <v>543.09364999999991</v>
      </c>
      <c r="E8" s="604">
        <v>-18.433966409900616</v>
      </c>
      <c r="F8" s="417">
        <v>7101.5889399999996</v>
      </c>
      <c r="G8" s="604">
        <v>5.5453443218608847</v>
      </c>
      <c r="H8" s="708">
        <v>84.222764796969926</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conditionalFormatting sqref="C6">
    <cfRule type="cellIs" dxfId="152" priority="1" operator="between">
      <formula>0</formula>
      <formula>0.5</formula>
    </cfRule>
    <cfRule type="cellIs" dxfId="151"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45688</v>
      </c>
      <c r="C3" s="605" t="s">
        <v>116</v>
      </c>
    </row>
    <row r="4" spans="1:3" x14ac:dyDescent="0.2">
      <c r="A4" s="363" t="s">
        <v>153</v>
      </c>
      <c r="B4" s="339">
        <v>35.935919999999996</v>
      </c>
      <c r="C4" s="94">
        <v>408.61554000000001</v>
      </c>
    </row>
    <row r="5" spans="1:3" x14ac:dyDescent="0.2">
      <c r="A5" s="364" t="s">
        <v>154</v>
      </c>
      <c r="B5" s="341">
        <v>8.2180000000000003E-2</v>
      </c>
      <c r="C5" s="96">
        <v>1.5906399999999998</v>
      </c>
    </row>
    <row r="6" spans="1:3" x14ac:dyDescent="0.2">
      <c r="A6" s="364" t="s">
        <v>155</v>
      </c>
      <c r="B6" s="341">
        <v>1.4999</v>
      </c>
      <c r="C6" s="96">
        <v>11.640130000000001</v>
      </c>
    </row>
    <row r="7" spans="1:3" x14ac:dyDescent="0.2">
      <c r="A7" s="364" t="s">
        <v>156</v>
      </c>
      <c r="B7" s="341">
        <v>0</v>
      </c>
      <c r="C7" s="96">
        <v>0</v>
      </c>
    </row>
    <row r="8" spans="1:3" x14ac:dyDescent="0.2">
      <c r="A8" s="364" t="s">
        <v>157</v>
      </c>
      <c r="B8" s="341">
        <v>147.50785999999999</v>
      </c>
      <c r="C8" s="96">
        <v>1834.71081</v>
      </c>
    </row>
    <row r="9" spans="1:3" x14ac:dyDescent="0.2">
      <c r="A9" s="364" t="s">
        <v>158</v>
      </c>
      <c r="B9" s="341">
        <v>0.18152000000000001</v>
      </c>
      <c r="C9" s="96">
        <v>3.98082</v>
      </c>
    </row>
    <row r="10" spans="1:3" x14ac:dyDescent="0.2">
      <c r="A10" s="364" t="s">
        <v>159</v>
      </c>
      <c r="B10" s="341">
        <v>0.14776</v>
      </c>
      <c r="C10" s="96">
        <v>5.9866300000000026</v>
      </c>
    </row>
    <row r="11" spans="1:3" x14ac:dyDescent="0.2">
      <c r="A11" s="364" t="s">
        <v>508</v>
      </c>
      <c r="B11" s="341">
        <v>0.14434</v>
      </c>
      <c r="C11" s="96">
        <v>2.8994800000000001</v>
      </c>
    </row>
    <row r="12" spans="1:3" x14ac:dyDescent="0.2">
      <c r="A12" s="364" t="s">
        <v>160</v>
      </c>
      <c r="B12" s="341">
        <v>18.288789999999999</v>
      </c>
      <c r="C12" s="96">
        <v>237.10663000000002</v>
      </c>
    </row>
    <row r="13" spans="1:3" x14ac:dyDescent="0.2">
      <c r="A13" s="364" t="s">
        <v>161</v>
      </c>
      <c r="B13" s="341">
        <v>4.7930000000000001</v>
      </c>
      <c r="C13" s="96">
        <v>41.423900000000003</v>
      </c>
    </row>
    <row r="14" spans="1:3" x14ac:dyDescent="0.2">
      <c r="A14" s="364" t="s">
        <v>162</v>
      </c>
      <c r="B14" s="341">
        <v>0.95909999999999995</v>
      </c>
      <c r="C14" s="96">
        <v>3.6652800000000001</v>
      </c>
    </row>
    <row r="15" spans="1:3" x14ac:dyDescent="0.2">
      <c r="A15" s="364" t="s">
        <v>163</v>
      </c>
      <c r="B15" s="341">
        <v>0.28365999999999997</v>
      </c>
      <c r="C15" s="96">
        <v>2.97987</v>
      </c>
    </row>
    <row r="16" spans="1:3" x14ac:dyDescent="0.2">
      <c r="A16" s="364" t="s">
        <v>164</v>
      </c>
      <c r="B16" s="341">
        <v>4.1190599999999993</v>
      </c>
      <c r="C16" s="96">
        <v>88.59165999999999</v>
      </c>
    </row>
    <row r="17" spans="1:3" x14ac:dyDescent="0.2">
      <c r="A17" s="364" t="s">
        <v>165</v>
      </c>
      <c r="B17" s="341">
        <v>2.7059999999999997E-2</v>
      </c>
      <c r="C17" s="96">
        <v>0.51988000000000012</v>
      </c>
    </row>
    <row r="18" spans="1:3" x14ac:dyDescent="0.2">
      <c r="A18" s="364" t="s">
        <v>166</v>
      </c>
      <c r="B18" s="341">
        <v>0.1782</v>
      </c>
      <c r="C18" s="96">
        <v>4.2545000000000002</v>
      </c>
    </row>
    <row r="19" spans="1:3" x14ac:dyDescent="0.2">
      <c r="A19" s="364" t="s">
        <v>167</v>
      </c>
      <c r="B19" s="341">
        <v>4.7750000000000004</v>
      </c>
      <c r="C19" s="96">
        <v>43.768999999999998</v>
      </c>
    </row>
    <row r="20" spans="1:3" x14ac:dyDescent="0.2">
      <c r="A20" s="364" t="s">
        <v>168</v>
      </c>
      <c r="B20" s="341">
        <v>0.20427000000000001</v>
      </c>
      <c r="C20" s="96">
        <v>3.0124200000000001</v>
      </c>
    </row>
    <row r="21" spans="1:3" x14ac:dyDescent="0.2">
      <c r="A21" s="364" t="s">
        <v>169</v>
      </c>
      <c r="B21" s="341">
        <v>0.23724000000000001</v>
      </c>
      <c r="C21" s="96">
        <v>2.507039999999999</v>
      </c>
    </row>
    <row r="22" spans="1:3" x14ac:dyDescent="0.2">
      <c r="A22" s="365" t="s">
        <v>170</v>
      </c>
      <c r="B22" s="341">
        <v>0.40178000000000003</v>
      </c>
      <c r="C22" s="96">
        <v>5.9039599999999988</v>
      </c>
    </row>
    <row r="23" spans="1:3" x14ac:dyDescent="0.2">
      <c r="A23" s="366" t="s">
        <v>426</v>
      </c>
      <c r="B23" s="100">
        <v>219.76664000000002</v>
      </c>
      <c r="C23" s="100">
        <v>2703.1581899999992</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50" priority="2" operator="between">
      <formula>0</formula>
      <formula>0.5</formula>
    </cfRule>
    <cfRule type="cellIs" dxfId="149" priority="3" operator="between">
      <formula>0</formula>
      <formula>0.49</formula>
    </cfRule>
  </conditionalFormatting>
  <conditionalFormatting sqref="B7:C7">
    <cfRule type="cellIs" dxfId="148"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9" t="s">
        <v>0</v>
      </c>
      <c r="B1" s="769"/>
      <c r="C1" s="769"/>
      <c r="D1" s="769"/>
      <c r="E1" s="769"/>
      <c r="F1" s="769"/>
    </row>
    <row r="2" spans="1:6" ht="12.75" x14ac:dyDescent="0.2">
      <c r="A2" s="770"/>
      <c r="B2" s="770"/>
      <c r="C2" s="770"/>
      <c r="D2" s="770"/>
      <c r="E2" s="770"/>
      <c r="F2" s="770"/>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4951.1717100000014</v>
      </c>
      <c r="E5" s="289">
        <v>4862.2963500000014</v>
      </c>
      <c r="F5" s="28" t="s">
        <v>689</v>
      </c>
    </row>
    <row r="6" spans="1:6" ht="12.75" x14ac:dyDescent="0.2">
      <c r="A6" s="19" t="s">
        <v>406</v>
      </c>
      <c r="B6" s="28" t="s">
        <v>530</v>
      </c>
      <c r="C6" s="29" t="s">
        <v>47</v>
      </c>
      <c r="D6" s="30">
        <v>226.05115999999998</v>
      </c>
      <c r="E6" s="290">
        <v>199.35572999999997</v>
      </c>
      <c r="F6" s="28" t="s">
        <v>689</v>
      </c>
    </row>
    <row r="7" spans="1:6" ht="12.75" x14ac:dyDescent="0.2">
      <c r="A7" s="19" t="s">
        <v>48</v>
      </c>
      <c r="B7" s="28" t="s">
        <v>530</v>
      </c>
      <c r="C7" s="29" t="s">
        <v>47</v>
      </c>
      <c r="D7" s="30">
        <v>548.83701000000042</v>
      </c>
      <c r="E7" s="290">
        <v>504.82158000000027</v>
      </c>
      <c r="F7" s="28" t="s">
        <v>689</v>
      </c>
    </row>
    <row r="8" spans="1:6" ht="12.75" x14ac:dyDescent="0.2">
      <c r="A8" s="19" t="s">
        <v>49</v>
      </c>
      <c r="B8" s="28" t="s">
        <v>530</v>
      </c>
      <c r="C8" s="29" t="s">
        <v>47</v>
      </c>
      <c r="D8" s="30">
        <v>574.60883000000047</v>
      </c>
      <c r="E8" s="290">
        <v>536.95853000000022</v>
      </c>
      <c r="F8" s="28" t="s">
        <v>689</v>
      </c>
    </row>
    <row r="9" spans="1:6" ht="12.75" x14ac:dyDescent="0.2">
      <c r="A9" s="19" t="s">
        <v>562</v>
      </c>
      <c r="B9" s="28" t="s">
        <v>530</v>
      </c>
      <c r="C9" s="29" t="s">
        <v>47</v>
      </c>
      <c r="D9" s="30">
        <v>1789.2558900000008</v>
      </c>
      <c r="E9" s="290">
        <v>1726.2738900000024</v>
      </c>
      <c r="F9" s="28" t="s">
        <v>689</v>
      </c>
    </row>
    <row r="10" spans="1:6" ht="12.75" x14ac:dyDescent="0.2">
      <c r="A10" s="31" t="s">
        <v>50</v>
      </c>
      <c r="B10" s="32" t="s">
        <v>530</v>
      </c>
      <c r="C10" s="33" t="s">
        <v>506</v>
      </c>
      <c r="D10" s="34">
        <v>34873.276999999995</v>
      </c>
      <c r="E10" s="291">
        <v>32392.538999999997</v>
      </c>
      <c r="F10" s="32" t="s">
        <v>689</v>
      </c>
    </row>
    <row r="11" spans="1:6" ht="12.75" x14ac:dyDescent="0.2">
      <c r="A11" s="35" t="s">
        <v>51</v>
      </c>
      <c r="B11" s="36"/>
      <c r="C11" s="37"/>
      <c r="D11" s="38"/>
      <c r="E11" s="38"/>
      <c r="F11" s="449"/>
    </row>
    <row r="12" spans="1:6" ht="12.75" x14ac:dyDescent="0.2">
      <c r="A12" s="19" t="s">
        <v>52</v>
      </c>
      <c r="B12" s="28" t="s">
        <v>530</v>
      </c>
      <c r="C12" s="29" t="s">
        <v>47</v>
      </c>
      <c r="D12" s="30">
        <v>5234.32</v>
      </c>
      <c r="E12" s="290">
        <v>5182.2704100000001</v>
      </c>
      <c r="F12" s="25" t="s">
        <v>689</v>
      </c>
    </row>
    <row r="13" spans="1:6" ht="12.75" x14ac:dyDescent="0.2">
      <c r="A13" s="19" t="s">
        <v>53</v>
      </c>
      <c r="B13" s="28" t="s">
        <v>530</v>
      </c>
      <c r="C13" s="29" t="s">
        <v>54</v>
      </c>
      <c r="D13" s="30">
        <v>26720.276519999996</v>
      </c>
      <c r="E13" s="290">
        <v>35485.957820000003</v>
      </c>
      <c r="F13" s="28" t="s">
        <v>689</v>
      </c>
    </row>
    <row r="14" spans="1:6" ht="12.75" x14ac:dyDescent="0.2">
      <c r="A14" s="19" t="s">
        <v>55</v>
      </c>
      <c r="B14" s="28" t="s">
        <v>530</v>
      </c>
      <c r="C14" s="29" t="s">
        <v>56</v>
      </c>
      <c r="D14" s="39">
        <v>70.600456391655158</v>
      </c>
      <c r="E14" s="292">
        <v>73.695791265811565</v>
      </c>
      <c r="F14" s="28" t="s">
        <v>689</v>
      </c>
    </row>
    <row r="15" spans="1:6" ht="12.75" x14ac:dyDescent="0.2">
      <c r="A15" s="19" t="s">
        <v>414</v>
      </c>
      <c r="B15" s="28" t="s">
        <v>530</v>
      </c>
      <c r="C15" s="29" t="s">
        <v>47</v>
      </c>
      <c r="D15" s="30">
        <v>99.310999999999922</v>
      </c>
      <c r="E15" s="290">
        <v>-324.12200000000007</v>
      </c>
      <c r="F15" s="32" t="s">
        <v>689</v>
      </c>
    </row>
    <row r="16" spans="1:6" ht="12.75" x14ac:dyDescent="0.2">
      <c r="A16" s="23" t="s">
        <v>57</v>
      </c>
      <c r="B16" s="25"/>
      <c r="C16" s="26"/>
      <c r="D16" s="40"/>
      <c r="E16" s="40"/>
      <c r="F16" s="449"/>
    </row>
    <row r="17" spans="1:6" ht="12.75" x14ac:dyDescent="0.2">
      <c r="A17" s="24" t="s">
        <v>58</v>
      </c>
      <c r="B17" s="25" t="s">
        <v>530</v>
      </c>
      <c r="C17" s="26" t="s">
        <v>47</v>
      </c>
      <c r="D17" s="27">
        <v>5482.2209999999995</v>
      </c>
      <c r="E17" s="289">
        <v>5306.3580000000002</v>
      </c>
      <c r="F17" s="25" t="s">
        <v>689</v>
      </c>
    </row>
    <row r="18" spans="1:6" ht="12.75" x14ac:dyDescent="0.2">
      <c r="A18" s="19" t="s">
        <v>59</v>
      </c>
      <c r="B18" s="28" t="s">
        <v>530</v>
      </c>
      <c r="C18" s="29" t="s">
        <v>60</v>
      </c>
      <c r="D18" s="39">
        <v>81.500923142717497</v>
      </c>
      <c r="E18" s="292">
        <v>78.886472385141744</v>
      </c>
      <c r="F18" s="28" t="s">
        <v>689</v>
      </c>
    </row>
    <row r="19" spans="1:6" ht="12.75" x14ac:dyDescent="0.2">
      <c r="A19" s="31" t="s">
        <v>61</v>
      </c>
      <c r="B19" s="32" t="s">
        <v>530</v>
      </c>
      <c r="C19" s="41" t="s">
        <v>47</v>
      </c>
      <c r="D19" s="34">
        <v>14477.626</v>
      </c>
      <c r="E19" s="291">
        <v>15041.659</v>
      </c>
      <c r="F19" s="32" t="s">
        <v>689</v>
      </c>
    </row>
    <row r="20" spans="1:6" ht="12.75" x14ac:dyDescent="0.2">
      <c r="A20" s="23" t="s">
        <v>66</v>
      </c>
      <c r="B20" s="25"/>
      <c r="C20" s="26"/>
      <c r="D20" s="27"/>
      <c r="E20" s="27"/>
      <c r="F20" s="449"/>
    </row>
    <row r="21" spans="1:6" ht="12.75" x14ac:dyDescent="0.2">
      <c r="A21" s="24" t="s">
        <v>67</v>
      </c>
      <c r="B21" s="25" t="s">
        <v>68</v>
      </c>
      <c r="C21" s="26" t="s">
        <v>69</v>
      </c>
      <c r="D21" s="43">
        <v>73.814999999999998</v>
      </c>
      <c r="E21" s="293">
        <v>79.302727272727282</v>
      </c>
      <c r="F21" s="28" t="s">
        <v>689</v>
      </c>
    </row>
    <row r="22" spans="1:6" ht="12.75" x14ac:dyDescent="0.2">
      <c r="A22" s="19" t="s">
        <v>70</v>
      </c>
      <c r="B22" s="28" t="s">
        <v>71</v>
      </c>
      <c r="C22" s="29" t="s">
        <v>72</v>
      </c>
      <c r="D22" s="44">
        <v>1.0478749999999999</v>
      </c>
      <c r="E22" s="294">
        <v>1.0353727272727273</v>
      </c>
      <c r="F22" s="28" t="s">
        <v>689</v>
      </c>
    </row>
    <row r="23" spans="1:6" ht="12.75" x14ac:dyDescent="0.2">
      <c r="A23" s="19" t="s">
        <v>73</v>
      </c>
      <c r="B23" s="28" t="s">
        <v>564</v>
      </c>
      <c r="C23" s="29" t="s">
        <v>74</v>
      </c>
      <c r="D23" s="42">
        <v>151.87313854193545</v>
      </c>
      <c r="E23" s="295">
        <v>156.25545242258065</v>
      </c>
      <c r="F23" s="28" t="s">
        <v>689</v>
      </c>
    </row>
    <row r="24" spans="1:6" ht="12.75" x14ac:dyDescent="0.2">
      <c r="A24" s="19" t="s">
        <v>75</v>
      </c>
      <c r="B24" s="28" t="s">
        <v>564</v>
      </c>
      <c r="C24" s="29" t="s">
        <v>74</v>
      </c>
      <c r="D24" s="42">
        <v>143.63026647741935</v>
      </c>
      <c r="E24" s="295">
        <v>148.70589457741937</v>
      </c>
      <c r="F24" s="28" t="s">
        <v>689</v>
      </c>
    </row>
    <row r="25" spans="1:6" ht="12.75" x14ac:dyDescent="0.2">
      <c r="A25" s="19" t="s">
        <v>76</v>
      </c>
      <c r="B25" s="28" t="s">
        <v>564</v>
      </c>
      <c r="C25" s="29" t="s">
        <v>77</v>
      </c>
      <c r="D25" s="42">
        <v>15.93</v>
      </c>
      <c r="E25" s="295">
        <v>16.61</v>
      </c>
      <c r="F25" s="28" t="s">
        <v>689</v>
      </c>
    </row>
    <row r="26" spans="1:6" ht="12.75" x14ac:dyDescent="0.2">
      <c r="A26" s="31" t="s">
        <v>626</v>
      </c>
      <c r="B26" s="32" t="s">
        <v>564</v>
      </c>
      <c r="C26" s="33" t="s">
        <v>78</v>
      </c>
      <c r="D26" s="44">
        <v>8.0511863299999984</v>
      </c>
      <c r="E26" s="294">
        <v>8.8194020200000001</v>
      </c>
      <c r="F26" s="32" t="s">
        <v>689</v>
      </c>
    </row>
    <row r="27" spans="1:6" ht="12.75" x14ac:dyDescent="0.2">
      <c r="A27" s="35" t="s">
        <v>79</v>
      </c>
      <c r="B27" s="36"/>
      <c r="C27" s="37"/>
      <c r="D27" s="38"/>
      <c r="E27" s="38"/>
      <c r="F27" s="449"/>
    </row>
    <row r="28" spans="1:6" ht="12.75" x14ac:dyDescent="0.2">
      <c r="A28" s="19" t="s">
        <v>80</v>
      </c>
      <c r="B28" s="28" t="s">
        <v>81</v>
      </c>
      <c r="C28" s="29" t="s">
        <v>415</v>
      </c>
      <c r="D28" s="45">
        <v>3.4662000000000002</v>
      </c>
      <c r="E28" s="296">
        <v>3.4864999999999999</v>
      </c>
      <c r="F28" s="28" t="s">
        <v>687</v>
      </c>
    </row>
    <row r="29" spans="1:6" x14ac:dyDescent="0.2">
      <c r="A29" s="19" t="s">
        <v>82</v>
      </c>
      <c r="B29" s="28" t="s">
        <v>81</v>
      </c>
      <c r="C29" s="29" t="s">
        <v>415</v>
      </c>
      <c r="D29" s="46">
        <v>2.1</v>
      </c>
      <c r="E29" s="297">
        <v>-1</v>
      </c>
      <c r="F29" s="615">
        <v>45658</v>
      </c>
    </row>
    <row r="30" spans="1:6" ht="12.75" x14ac:dyDescent="0.2">
      <c r="A30" s="47" t="s">
        <v>83</v>
      </c>
      <c r="B30" s="28" t="s">
        <v>81</v>
      </c>
      <c r="C30" s="29" t="s">
        <v>415</v>
      </c>
      <c r="D30" s="46">
        <v>3.2</v>
      </c>
      <c r="E30" s="297">
        <v>1.3</v>
      </c>
      <c r="F30" s="615">
        <v>45658</v>
      </c>
    </row>
    <row r="31" spans="1:6" ht="12.75" x14ac:dyDescent="0.2">
      <c r="A31" s="47" t="s">
        <v>84</v>
      </c>
      <c r="B31" s="28" t="s">
        <v>81</v>
      </c>
      <c r="C31" s="29" t="s">
        <v>415</v>
      </c>
      <c r="D31" s="46">
        <v>-1.9</v>
      </c>
      <c r="E31" s="297">
        <v>3.4</v>
      </c>
      <c r="F31" s="615">
        <v>45658</v>
      </c>
    </row>
    <row r="32" spans="1:6" ht="12.75" x14ac:dyDescent="0.2">
      <c r="A32" s="47" t="s">
        <v>85</v>
      </c>
      <c r="B32" s="28" t="s">
        <v>81</v>
      </c>
      <c r="C32" s="29" t="s">
        <v>415</v>
      </c>
      <c r="D32" s="46">
        <v>3.9</v>
      </c>
      <c r="E32" s="297">
        <v>1.4</v>
      </c>
      <c r="F32" s="615">
        <v>45658</v>
      </c>
    </row>
    <row r="33" spans="1:7" ht="12.75" x14ac:dyDescent="0.2">
      <c r="A33" s="47" t="s">
        <v>86</v>
      </c>
      <c r="B33" s="28" t="s">
        <v>81</v>
      </c>
      <c r="C33" s="29" t="s">
        <v>415</v>
      </c>
      <c r="D33" s="46">
        <v>0.8</v>
      </c>
      <c r="E33" s="297">
        <v>-4.7</v>
      </c>
      <c r="F33" s="615">
        <v>45658</v>
      </c>
    </row>
    <row r="34" spans="1:7" ht="12.75" x14ac:dyDescent="0.2">
      <c r="A34" s="47" t="s">
        <v>87</v>
      </c>
      <c r="B34" s="28" t="s">
        <v>81</v>
      </c>
      <c r="C34" s="29" t="s">
        <v>415</v>
      </c>
      <c r="D34" s="46">
        <v>2.6</v>
      </c>
      <c r="E34" s="297">
        <v>1.5</v>
      </c>
      <c r="F34" s="615">
        <v>45658</v>
      </c>
    </row>
    <row r="35" spans="1:7" ht="12.75" x14ac:dyDescent="0.2">
      <c r="A35" s="47" t="s">
        <v>88</v>
      </c>
      <c r="B35" s="28" t="s">
        <v>81</v>
      </c>
      <c r="C35" s="29" t="s">
        <v>415</v>
      </c>
      <c r="D35" s="46">
        <v>0.5</v>
      </c>
      <c r="E35" s="297">
        <v>0.1</v>
      </c>
      <c r="F35" s="615">
        <v>45658</v>
      </c>
    </row>
    <row r="36" spans="1:7" x14ac:dyDescent="0.2">
      <c r="A36" s="19" t="s">
        <v>89</v>
      </c>
      <c r="B36" s="28" t="s">
        <v>90</v>
      </c>
      <c r="C36" s="29" t="s">
        <v>415</v>
      </c>
      <c r="D36" s="46">
        <v>1.7</v>
      </c>
      <c r="E36" s="297">
        <v>3.5</v>
      </c>
      <c r="F36" s="615">
        <v>45658</v>
      </c>
    </row>
    <row r="37" spans="1:7" ht="12.75" x14ac:dyDescent="0.2">
      <c r="A37" s="19" t="s">
        <v>627</v>
      </c>
      <c r="B37" s="28" t="s">
        <v>81</v>
      </c>
      <c r="C37" s="29" t="s">
        <v>415</v>
      </c>
      <c r="D37" s="46">
        <v>1.1000000000000001</v>
      </c>
      <c r="E37" s="296">
        <v>6.1</v>
      </c>
      <c r="F37" s="615">
        <v>45658</v>
      </c>
      <c r="G37" s="615"/>
    </row>
    <row r="38" spans="1:7" ht="12.75" x14ac:dyDescent="0.2">
      <c r="A38" s="31" t="s">
        <v>91</v>
      </c>
      <c r="B38" s="32" t="s">
        <v>92</v>
      </c>
      <c r="C38" s="33" t="s">
        <v>415</v>
      </c>
      <c r="D38" s="48">
        <v>28.8</v>
      </c>
      <c r="E38" s="670">
        <v>5.3</v>
      </c>
      <c r="F38" s="615">
        <v>45658</v>
      </c>
    </row>
    <row r="39" spans="1:7" ht="12.75" x14ac:dyDescent="0.2">
      <c r="A39" s="35" t="s">
        <v>62</v>
      </c>
      <c r="B39" s="36"/>
      <c r="C39" s="37"/>
      <c r="D39" s="38"/>
      <c r="E39" s="38"/>
      <c r="F39" s="449"/>
    </row>
    <row r="40" spans="1:7" ht="12.75" x14ac:dyDescent="0.2">
      <c r="A40" s="19" t="s">
        <v>63</v>
      </c>
      <c r="B40" s="28" t="s">
        <v>530</v>
      </c>
      <c r="C40" s="29" t="s">
        <v>47</v>
      </c>
      <c r="D40" s="42">
        <v>0.223</v>
      </c>
      <c r="E40" s="295">
        <v>0.40699999999999997</v>
      </c>
      <c r="F40" s="28" t="s">
        <v>689</v>
      </c>
    </row>
    <row r="41" spans="1:7" ht="12.75" x14ac:dyDescent="0.2">
      <c r="A41" s="19" t="s">
        <v>50</v>
      </c>
      <c r="B41" s="28" t="s">
        <v>530</v>
      </c>
      <c r="C41" s="29" t="s">
        <v>54</v>
      </c>
      <c r="D41" s="39">
        <v>113.16728239333399</v>
      </c>
      <c r="E41" s="292">
        <v>150.330470561326</v>
      </c>
      <c r="F41" s="28" t="s">
        <v>689</v>
      </c>
    </row>
    <row r="42" spans="1:7" ht="12.75" x14ac:dyDescent="0.2">
      <c r="A42" s="19" t="s">
        <v>64</v>
      </c>
      <c r="B42" s="28" t="s">
        <v>530</v>
      </c>
      <c r="C42" s="29" t="s">
        <v>60</v>
      </c>
      <c r="D42" s="682">
        <v>4.5039843710045742E-3</v>
      </c>
      <c r="E42" s="678">
        <v>8.3705305210366246E-3</v>
      </c>
      <c r="F42" s="28" t="s">
        <v>689</v>
      </c>
    </row>
    <row r="43" spans="1:7" ht="12.75" x14ac:dyDescent="0.2">
      <c r="A43" s="31" t="s">
        <v>65</v>
      </c>
      <c r="B43" s="32" t="s">
        <v>530</v>
      </c>
      <c r="C43" s="33" t="s">
        <v>60</v>
      </c>
      <c r="D43" s="682">
        <v>0.32451003211810003</v>
      </c>
      <c r="E43" s="678">
        <v>0.46408980339986927</v>
      </c>
      <c r="F43" s="28" t="s">
        <v>689</v>
      </c>
    </row>
    <row r="44" spans="1:7" x14ac:dyDescent="0.2">
      <c r="A44" s="35" t="s">
        <v>93</v>
      </c>
      <c r="B44" s="36"/>
      <c r="C44" s="37"/>
      <c r="D44" s="38"/>
      <c r="E44" s="38"/>
      <c r="F44" s="449"/>
    </row>
    <row r="45" spans="1:7" ht="12.75" x14ac:dyDescent="0.2">
      <c r="A45" s="49" t="s">
        <v>94</v>
      </c>
      <c r="B45" s="28" t="s">
        <v>81</v>
      </c>
      <c r="C45" s="29" t="s">
        <v>415</v>
      </c>
      <c r="D45" s="46">
        <v>5.7708460862161894</v>
      </c>
      <c r="E45" s="297">
        <v>3.6518291436001293</v>
      </c>
      <c r="F45" s="615">
        <v>45658</v>
      </c>
    </row>
    <row r="46" spans="1:7" ht="12.75" x14ac:dyDescent="0.2">
      <c r="A46" s="50" t="s">
        <v>95</v>
      </c>
      <c r="B46" s="28" t="s">
        <v>81</v>
      </c>
      <c r="C46" s="29" t="s">
        <v>415</v>
      </c>
      <c r="D46" s="46">
        <v>6.2144276197379975</v>
      </c>
      <c r="E46" s="297">
        <v>4.1606597635698215</v>
      </c>
      <c r="F46" s="615">
        <v>45658</v>
      </c>
    </row>
    <row r="47" spans="1:7" ht="12.75" x14ac:dyDescent="0.2">
      <c r="A47" s="50" t="s">
        <v>96</v>
      </c>
      <c r="B47" s="28" t="s">
        <v>81</v>
      </c>
      <c r="C47" s="29" t="s">
        <v>415</v>
      </c>
      <c r="D47" s="46">
        <v>5.9223443375888261</v>
      </c>
      <c r="E47" s="297">
        <v>3.8464912783480418</v>
      </c>
      <c r="F47" s="615">
        <v>45658</v>
      </c>
    </row>
    <row r="48" spans="1:7" ht="12.75" x14ac:dyDescent="0.2">
      <c r="A48" s="49" t="s">
        <v>97</v>
      </c>
      <c r="B48" s="28" t="s">
        <v>81</v>
      </c>
      <c r="C48" s="29" t="s">
        <v>415</v>
      </c>
      <c r="D48" s="46">
        <v>9.3779026387292959</v>
      </c>
      <c r="E48" s="297">
        <v>5.0687062019134865</v>
      </c>
      <c r="F48" s="615">
        <v>45658</v>
      </c>
    </row>
    <row r="49" spans="1:7" ht="12.75" x14ac:dyDescent="0.2">
      <c r="A49" s="299" t="s">
        <v>98</v>
      </c>
      <c r="B49" s="28" t="s">
        <v>81</v>
      </c>
      <c r="C49" s="29" t="s">
        <v>415</v>
      </c>
      <c r="D49" s="46">
        <v>2.0922162201533849</v>
      </c>
      <c r="E49" s="297">
        <v>2.2777215276487146</v>
      </c>
      <c r="F49" s="615">
        <v>45658</v>
      </c>
    </row>
    <row r="50" spans="1:7" ht="12.75" x14ac:dyDescent="0.2">
      <c r="A50" s="50" t="s">
        <v>99</v>
      </c>
      <c r="B50" s="28" t="s">
        <v>81</v>
      </c>
      <c r="C50" s="29" t="s">
        <v>415</v>
      </c>
      <c r="D50" s="46">
        <v>4.1227671868004743</v>
      </c>
      <c r="E50" s="297">
        <v>2.0238205382231604</v>
      </c>
      <c r="F50" s="615">
        <v>45658</v>
      </c>
    </row>
    <row r="51" spans="1:7" ht="12.75" x14ac:dyDescent="0.2">
      <c r="A51" s="50" t="s">
        <v>100</v>
      </c>
      <c r="B51" s="28" t="s">
        <v>81</v>
      </c>
      <c r="C51" s="29" t="s">
        <v>415</v>
      </c>
      <c r="D51" s="46">
        <v>-26.006967815400166</v>
      </c>
      <c r="E51" s="297">
        <v>-4.8783958397525478</v>
      </c>
      <c r="F51" s="615">
        <v>45658</v>
      </c>
    </row>
    <row r="52" spans="1:7" ht="12.75" x14ac:dyDescent="0.2">
      <c r="A52" s="50" t="s">
        <v>101</v>
      </c>
      <c r="B52" s="28" t="s">
        <v>81</v>
      </c>
      <c r="C52" s="29" t="s">
        <v>415</v>
      </c>
      <c r="D52" s="45">
        <v>11.951240916616985</v>
      </c>
      <c r="E52" s="296">
        <v>13.883986000252715</v>
      </c>
      <c r="F52" s="615">
        <v>45658</v>
      </c>
    </row>
    <row r="53" spans="1:7" ht="12.75" x14ac:dyDescent="0.2">
      <c r="A53" s="49" t="s">
        <v>102</v>
      </c>
      <c r="B53" s="28" t="s">
        <v>81</v>
      </c>
      <c r="C53" s="29" t="s">
        <v>415</v>
      </c>
      <c r="D53" s="45">
        <v>5.0044427070987716</v>
      </c>
      <c r="E53" s="296">
        <v>3.7399722502327726</v>
      </c>
      <c r="F53" s="615">
        <v>45658</v>
      </c>
    </row>
    <row r="54" spans="1:7" ht="12.75" x14ac:dyDescent="0.2">
      <c r="A54" s="51" t="s">
        <v>103</v>
      </c>
      <c r="B54" s="32" t="s">
        <v>81</v>
      </c>
      <c r="C54" s="33" t="s">
        <v>415</v>
      </c>
      <c r="D54" s="48">
        <v>2.9607828147695057</v>
      </c>
      <c r="E54" s="298">
        <v>6.7798297353915533</v>
      </c>
      <c r="F54" s="616">
        <v>45658</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9"/>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79">
        <f>INDICE!A3</f>
        <v>45688</v>
      </c>
      <c r="C3" s="780"/>
      <c r="D3" s="780" t="s">
        <v>115</v>
      </c>
      <c r="E3" s="780"/>
      <c r="F3" s="780" t="s">
        <v>116</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593</v>
      </c>
      <c r="B5" s="379">
        <v>36.155943293347896</v>
      </c>
      <c r="C5" s="73">
        <v>6.1726330471416544</v>
      </c>
      <c r="D5" s="85">
        <v>36.155943293347896</v>
      </c>
      <c r="E5" s="86">
        <v>6.1726330471416544</v>
      </c>
      <c r="F5" s="85">
        <v>420.48127953471459</v>
      </c>
      <c r="G5" s="86">
        <v>0.75038047419770393</v>
      </c>
      <c r="H5" s="380">
        <v>8.1000989884287424</v>
      </c>
    </row>
    <row r="6" spans="1:65" x14ac:dyDescent="0.2">
      <c r="A6" s="84" t="s">
        <v>196</v>
      </c>
      <c r="B6" s="379">
        <v>48.146000000000001</v>
      </c>
      <c r="C6" s="86">
        <v>4.4948453608247423</v>
      </c>
      <c r="D6" s="85">
        <v>48.146000000000001</v>
      </c>
      <c r="E6" s="86">
        <v>4.4948453608247423</v>
      </c>
      <c r="F6" s="85">
        <v>862.95100000000002</v>
      </c>
      <c r="G6" s="86">
        <v>-2.5558246808606739</v>
      </c>
      <c r="H6" s="380">
        <v>16.623780563782468</v>
      </c>
    </row>
    <row r="7" spans="1:65" x14ac:dyDescent="0.2">
      <c r="A7" s="84" t="s">
        <v>197</v>
      </c>
      <c r="B7" s="379">
        <v>75.509</v>
      </c>
      <c r="C7" s="86">
        <v>4.1288009377370196</v>
      </c>
      <c r="D7" s="85">
        <v>75.509</v>
      </c>
      <c r="E7" s="86">
        <v>4.1288009377370196</v>
      </c>
      <c r="F7" s="85">
        <v>1168.674</v>
      </c>
      <c r="G7" s="86">
        <v>0.96518191761223748</v>
      </c>
      <c r="H7" s="380">
        <v>22.513190351014035</v>
      </c>
    </row>
    <row r="8" spans="1:65" x14ac:dyDescent="0.2">
      <c r="A8" s="84" t="s">
        <v>594</v>
      </c>
      <c r="B8" s="379">
        <v>293.40505670665209</v>
      </c>
      <c r="C8" s="86">
        <v>19.356973916709087</v>
      </c>
      <c r="D8" s="85">
        <v>293.40505670665209</v>
      </c>
      <c r="E8" s="86">
        <v>19.356973916709087</v>
      </c>
      <c r="F8" s="85">
        <v>2738.9571893856778</v>
      </c>
      <c r="G8" s="489">
        <v>22.57694951527267</v>
      </c>
      <c r="H8" s="380">
        <v>52.762930096774774</v>
      </c>
      <c r="J8" s="85"/>
    </row>
    <row r="9" spans="1:65" x14ac:dyDescent="0.2">
      <c r="A9" s="60" t="s">
        <v>198</v>
      </c>
      <c r="B9" s="61">
        <v>453.21600000000001</v>
      </c>
      <c r="C9" s="628">
        <v>13.740370485392317</v>
      </c>
      <c r="D9" s="61">
        <v>453.21600000000001</v>
      </c>
      <c r="E9" s="87">
        <v>13.740370485392317</v>
      </c>
      <c r="F9" s="61">
        <v>5191.0634689203916</v>
      </c>
      <c r="G9" s="87">
        <v>10.567751334545738</v>
      </c>
      <c r="H9" s="87">
        <v>100</v>
      </c>
    </row>
    <row r="10" spans="1:65" x14ac:dyDescent="0.2">
      <c r="H10" s="79" t="s">
        <v>220</v>
      </c>
    </row>
    <row r="11" spans="1:65" x14ac:dyDescent="0.2">
      <c r="A11" s="80" t="s">
        <v>475</v>
      </c>
    </row>
    <row r="12" spans="1:65" x14ac:dyDescent="0.2">
      <c r="A12" s="80" t="s">
        <v>596</v>
      </c>
    </row>
    <row r="13" spans="1:65" x14ac:dyDescent="0.2">
      <c r="A13" s="80" t="s">
        <v>595</v>
      </c>
    </row>
    <row r="14" spans="1:65" x14ac:dyDescent="0.2">
      <c r="A14" s="133" t="s">
        <v>527</v>
      </c>
    </row>
  </sheetData>
  <mergeCells count="3">
    <mergeCell ref="B3:C3"/>
    <mergeCell ref="D3:E3"/>
    <mergeCell ref="F3:H3"/>
  </mergeCells>
  <conditionalFormatting sqref="C9">
    <cfRule type="cellIs" dxfId="147" priority="1" operator="between">
      <formula>0</formula>
      <formula>0.5</formula>
    </cfRule>
    <cfRule type="cellIs" dxfId="14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topLeftCell="A9"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798" t="s">
        <v>447</v>
      </c>
      <c r="B3" s="798" t="s">
        <v>448</v>
      </c>
      <c r="C3" s="779">
        <f>INDICE!A3</f>
        <v>45688</v>
      </c>
      <c r="D3" s="780"/>
      <c r="E3" s="780" t="s">
        <v>115</v>
      </c>
      <c r="F3" s="780"/>
      <c r="G3" s="780" t="s">
        <v>116</v>
      </c>
      <c r="H3" s="780"/>
      <c r="I3" s="780"/>
    </row>
    <row r="4" spans="1:9" x14ac:dyDescent="0.2">
      <c r="A4" s="799"/>
      <c r="B4" s="799"/>
      <c r="C4" s="82" t="s">
        <v>47</v>
      </c>
      <c r="D4" s="82" t="s">
        <v>445</v>
      </c>
      <c r="E4" s="82" t="s">
        <v>47</v>
      </c>
      <c r="F4" s="82" t="s">
        <v>445</v>
      </c>
      <c r="G4" s="82" t="s">
        <v>47</v>
      </c>
      <c r="H4" s="83" t="s">
        <v>445</v>
      </c>
      <c r="I4" s="83" t="s">
        <v>106</v>
      </c>
    </row>
    <row r="5" spans="1:9" x14ac:dyDescent="0.2">
      <c r="A5" s="386"/>
      <c r="B5" s="390" t="s">
        <v>200</v>
      </c>
      <c r="C5" s="388">
        <v>251.70900999999998</v>
      </c>
      <c r="D5" s="142">
        <v>69.086782683231235</v>
      </c>
      <c r="E5" s="141">
        <v>251.70900999999998</v>
      </c>
      <c r="F5" s="519">
        <v>69.086782683231235</v>
      </c>
      <c r="G5" s="520">
        <v>1730.38689</v>
      </c>
      <c r="H5" s="519">
        <v>-43.449741699738162</v>
      </c>
      <c r="I5" s="391">
        <v>2.7237192585399432</v>
      </c>
    </row>
    <row r="6" spans="1:9" x14ac:dyDescent="0.2">
      <c r="A6" s="11"/>
      <c r="B6" s="11" t="s">
        <v>231</v>
      </c>
      <c r="C6" s="388">
        <v>747.3457800000001</v>
      </c>
      <c r="D6" s="142">
        <v>-18.368362498553658</v>
      </c>
      <c r="E6" s="144">
        <v>747.3457800000001</v>
      </c>
      <c r="F6" s="142">
        <v>-18.368362498553658</v>
      </c>
      <c r="G6" s="520">
        <v>10085.977939999999</v>
      </c>
      <c r="H6" s="521">
        <v>11.778794472994839</v>
      </c>
      <c r="I6" s="391">
        <v>15.87585557608277</v>
      </c>
    </row>
    <row r="7" spans="1:9" x14ac:dyDescent="0.2">
      <c r="A7" s="11"/>
      <c r="B7" s="253" t="s">
        <v>201</v>
      </c>
      <c r="C7" s="388">
        <v>746.04046999999991</v>
      </c>
      <c r="D7" s="142">
        <v>-18.749330548771997</v>
      </c>
      <c r="E7" s="144">
        <v>746.04046999999991</v>
      </c>
      <c r="F7" s="142">
        <v>-18.749330548771997</v>
      </c>
      <c r="G7" s="520">
        <v>8283.9938499999989</v>
      </c>
      <c r="H7" s="522">
        <v>14.373441924747274</v>
      </c>
      <c r="I7" s="391">
        <v>13.039438588714368</v>
      </c>
    </row>
    <row r="8" spans="1:9" x14ac:dyDescent="0.2">
      <c r="A8" s="486" t="s">
        <v>300</v>
      </c>
      <c r="B8" s="228"/>
      <c r="C8" s="146">
        <v>1745.0952600000001</v>
      </c>
      <c r="D8" s="147">
        <v>-11.978120155624671</v>
      </c>
      <c r="E8" s="146">
        <v>1745.0952600000001</v>
      </c>
      <c r="F8" s="523">
        <v>-11.978120155624671</v>
      </c>
      <c r="G8" s="524">
        <v>20100.358679999998</v>
      </c>
      <c r="H8" s="523">
        <v>4.0068059100666673</v>
      </c>
      <c r="I8" s="525">
        <v>31.639013423337083</v>
      </c>
    </row>
    <row r="9" spans="1:9" x14ac:dyDescent="0.2">
      <c r="A9" s="386"/>
      <c r="B9" s="11" t="s">
        <v>202</v>
      </c>
      <c r="C9" s="388">
        <v>828.32250999999997</v>
      </c>
      <c r="D9" s="700">
        <v>-18.367511479681728</v>
      </c>
      <c r="E9" s="144">
        <v>828.32250999999997</v>
      </c>
      <c r="F9" s="519">
        <v>-18.367511479681728</v>
      </c>
      <c r="G9" s="520">
        <v>8946.1859399999994</v>
      </c>
      <c r="H9" s="526">
        <v>22.907050227353881</v>
      </c>
      <c r="I9" s="391">
        <v>14.081763492358213</v>
      </c>
    </row>
    <row r="10" spans="1:9" x14ac:dyDescent="0.2">
      <c r="A10" s="386"/>
      <c r="B10" s="11" t="s">
        <v>203</v>
      </c>
      <c r="C10" s="388">
        <v>0</v>
      </c>
      <c r="D10" s="142" t="s">
        <v>142</v>
      </c>
      <c r="E10" s="144">
        <v>0</v>
      </c>
      <c r="F10" s="519" t="s">
        <v>142</v>
      </c>
      <c r="G10" s="144">
        <v>0</v>
      </c>
      <c r="H10" s="519">
        <v>-100</v>
      </c>
      <c r="I10" s="471">
        <v>0</v>
      </c>
    </row>
    <row r="11" spans="1:9" x14ac:dyDescent="0.2">
      <c r="A11" s="11"/>
      <c r="B11" s="11" t="s">
        <v>646</v>
      </c>
      <c r="C11" s="388">
        <v>0</v>
      </c>
      <c r="D11" s="142" t="s">
        <v>142</v>
      </c>
      <c r="E11" s="144">
        <v>0</v>
      </c>
      <c r="F11" s="527" t="s">
        <v>142</v>
      </c>
      <c r="G11" s="144">
        <v>0</v>
      </c>
      <c r="H11" s="527">
        <v>-100</v>
      </c>
      <c r="I11" s="496">
        <v>0</v>
      </c>
    </row>
    <row r="12" spans="1:9" x14ac:dyDescent="0.2">
      <c r="A12" s="632"/>
      <c r="B12" s="11" t="s">
        <v>582</v>
      </c>
      <c r="C12" s="388">
        <v>0</v>
      </c>
      <c r="D12" s="142" t="s">
        <v>142</v>
      </c>
      <c r="E12" s="144">
        <v>0</v>
      </c>
      <c r="F12" s="142" t="s">
        <v>142</v>
      </c>
      <c r="G12" s="144">
        <v>0</v>
      </c>
      <c r="H12" s="521">
        <v>-100</v>
      </c>
      <c r="I12" s="496">
        <v>0</v>
      </c>
    </row>
    <row r="13" spans="1:9" x14ac:dyDescent="0.2">
      <c r="A13" s="11"/>
      <c r="B13" s="11" t="s">
        <v>204</v>
      </c>
      <c r="C13" s="388">
        <v>298.73107999999996</v>
      </c>
      <c r="D13" s="142">
        <v>5.5547393316532396</v>
      </c>
      <c r="E13" s="144">
        <v>298.73107999999996</v>
      </c>
      <c r="F13" s="142">
        <v>5.5547393316532396</v>
      </c>
      <c r="G13" s="520">
        <v>3022.0305199999998</v>
      </c>
      <c r="H13" s="521">
        <v>80.487564613014655</v>
      </c>
      <c r="I13" s="391">
        <v>4.7568337316861431</v>
      </c>
    </row>
    <row r="14" spans="1:9" x14ac:dyDescent="0.2">
      <c r="A14" s="11"/>
      <c r="B14" s="253" t="s">
        <v>648</v>
      </c>
      <c r="C14" s="388">
        <v>135.88391999999999</v>
      </c>
      <c r="D14" s="142" t="s">
        <v>142</v>
      </c>
      <c r="E14" s="144">
        <v>135.88391999999999</v>
      </c>
      <c r="F14" s="142" t="s">
        <v>142</v>
      </c>
      <c r="G14" s="520">
        <v>2116.8991100000003</v>
      </c>
      <c r="H14" s="521">
        <v>213.61346103199631</v>
      </c>
      <c r="I14" s="391">
        <v>3.3321096614948731</v>
      </c>
    </row>
    <row r="15" spans="1:9" x14ac:dyDescent="0.2">
      <c r="A15" s="486" t="s">
        <v>580</v>
      </c>
      <c r="B15" s="228"/>
      <c r="C15" s="146">
        <v>1262.93751</v>
      </c>
      <c r="D15" s="147">
        <v>-2.6793545264468999</v>
      </c>
      <c r="E15" s="146">
        <v>1262.93751</v>
      </c>
      <c r="F15" s="523">
        <v>-2.6793545264468999</v>
      </c>
      <c r="G15" s="524">
        <v>14085.11557</v>
      </c>
      <c r="H15" s="523">
        <v>31.364317991197758</v>
      </c>
      <c r="I15" s="525">
        <v>22.170706885539229</v>
      </c>
    </row>
    <row r="16" spans="1:9" x14ac:dyDescent="0.2">
      <c r="A16" s="387"/>
      <c r="B16" s="389" t="s">
        <v>635</v>
      </c>
      <c r="C16" s="388">
        <v>42.492940000000004</v>
      </c>
      <c r="D16" s="142">
        <v>105.55407478283838</v>
      </c>
      <c r="E16" s="144">
        <v>42.492940000000004</v>
      </c>
      <c r="F16" s="527">
        <v>105.55407478283838</v>
      </c>
      <c r="G16" s="144">
        <v>246.80538000000001</v>
      </c>
      <c r="H16" s="527">
        <v>-36.837612658142135</v>
      </c>
      <c r="I16" s="471">
        <v>0.38848454672311405</v>
      </c>
    </row>
    <row r="17" spans="1:9" x14ac:dyDescent="0.2">
      <c r="A17" s="387"/>
      <c r="B17" s="389" t="s">
        <v>529</v>
      </c>
      <c r="C17" s="388">
        <v>0</v>
      </c>
      <c r="D17" s="142" t="s">
        <v>142</v>
      </c>
      <c r="E17" s="144">
        <v>0</v>
      </c>
      <c r="F17" s="527" t="s">
        <v>142</v>
      </c>
      <c r="G17" s="144">
        <v>259.11694</v>
      </c>
      <c r="H17" s="527">
        <v>-79.58047289841187</v>
      </c>
      <c r="I17" s="470">
        <v>0.40786358459519939</v>
      </c>
    </row>
    <row r="18" spans="1:9" x14ac:dyDescent="0.2">
      <c r="A18" s="387"/>
      <c r="B18" s="389" t="s">
        <v>206</v>
      </c>
      <c r="C18" s="388">
        <v>54.478160000000003</v>
      </c>
      <c r="D18" s="142">
        <v>-38.96945412113493</v>
      </c>
      <c r="E18" s="144">
        <v>54.478160000000003</v>
      </c>
      <c r="F18" s="527">
        <v>-38.96945412113493</v>
      </c>
      <c r="G18" s="520">
        <v>522.7314100000001</v>
      </c>
      <c r="H18" s="527">
        <v>32.135921498132667</v>
      </c>
      <c r="I18" s="391">
        <v>0.82280651609695188</v>
      </c>
    </row>
    <row r="19" spans="1:9" x14ac:dyDescent="0.2">
      <c r="A19" s="387"/>
      <c r="B19" s="389" t="s">
        <v>558</v>
      </c>
      <c r="C19" s="388">
        <v>84.848089999999999</v>
      </c>
      <c r="D19" s="73">
        <v>-68.647038445656264</v>
      </c>
      <c r="E19" s="144">
        <v>84.848089999999999</v>
      </c>
      <c r="F19" s="73">
        <v>-68.647038445656264</v>
      </c>
      <c r="G19" s="520">
        <v>2378.6257799999998</v>
      </c>
      <c r="H19" s="527">
        <v>-13.614950795429865</v>
      </c>
      <c r="I19" s="391">
        <v>3.7440810972889387</v>
      </c>
    </row>
    <row r="20" spans="1:9" x14ac:dyDescent="0.2">
      <c r="A20" s="387"/>
      <c r="B20" s="389" t="s">
        <v>207</v>
      </c>
      <c r="C20" s="388">
        <v>55.648600000000002</v>
      </c>
      <c r="D20" s="142">
        <v>-28.777996774771541</v>
      </c>
      <c r="E20" s="144">
        <v>55.648600000000002</v>
      </c>
      <c r="F20" s="73">
        <v>-28.777996774771541</v>
      </c>
      <c r="G20" s="520">
        <v>1160.50281</v>
      </c>
      <c r="H20" s="527">
        <v>9.4838130437614119</v>
      </c>
      <c r="I20" s="391">
        <v>1.8266919793796639</v>
      </c>
    </row>
    <row r="21" spans="1:9" x14ac:dyDescent="0.2">
      <c r="A21" s="632"/>
      <c r="B21" s="389" t="s">
        <v>208</v>
      </c>
      <c r="C21" s="388">
        <v>66.903199999999998</v>
      </c>
      <c r="D21" s="142" t="s">
        <v>142</v>
      </c>
      <c r="E21" s="144">
        <v>66.903199999999998</v>
      </c>
      <c r="F21" s="527" t="s">
        <v>142</v>
      </c>
      <c r="G21" s="520">
        <v>306.47212999999999</v>
      </c>
      <c r="H21" s="527">
        <v>23.318205192792231</v>
      </c>
      <c r="I21" s="391">
        <v>0.48240312470626562</v>
      </c>
    </row>
    <row r="22" spans="1:9" x14ac:dyDescent="0.2">
      <c r="A22" s="486" t="s">
        <v>438</v>
      </c>
      <c r="B22" s="228"/>
      <c r="C22" s="146">
        <v>304.37099000000001</v>
      </c>
      <c r="D22" s="147">
        <v>-33.643768678094517</v>
      </c>
      <c r="E22" s="146">
        <v>304.37099000000001</v>
      </c>
      <c r="F22" s="523">
        <v>-33.643768678094517</v>
      </c>
      <c r="G22" s="524">
        <v>4874.2544500000004</v>
      </c>
      <c r="H22" s="523">
        <v>-20.320540011135289</v>
      </c>
      <c r="I22" s="525">
        <v>7.6723308487901347</v>
      </c>
    </row>
    <row r="23" spans="1:9" x14ac:dyDescent="0.2">
      <c r="A23" s="632"/>
      <c r="B23" s="389" t="s">
        <v>210</v>
      </c>
      <c r="C23" s="388">
        <v>364.43804</v>
      </c>
      <c r="D23" s="142">
        <v>18.42659716318618</v>
      </c>
      <c r="E23" s="144">
        <v>364.43804</v>
      </c>
      <c r="F23" s="527">
        <v>18.42659716318618</v>
      </c>
      <c r="G23" s="144">
        <v>3570.9893300000003</v>
      </c>
      <c r="H23" s="527">
        <v>-10.075626095602445</v>
      </c>
      <c r="I23" s="471">
        <v>5.6209235439605365</v>
      </c>
    </row>
    <row r="24" spans="1:9" x14ac:dyDescent="0.2">
      <c r="A24" s="632"/>
      <c r="B24" s="389" t="s">
        <v>211</v>
      </c>
      <c r="C24" s="388">
        <v>0</v>
      </c>
      <c r="D24" s="73" t="s">
        <v>142</v>
      </c>
      <c r="E24" s="144">
        <v>0</v>
      </c>
      <c r="F24" s="73" t="s">
        <v>142</v>
      </c>
      <c r="G24" s="144">
        <v>1914.5253700000001</v>
      </c>
      <c r="H24" s="527">
        <v>-35.490060337778132</v>
      </c>
      <c r="I24" s="496">
        <v>3.013562834628452</v>
      </c>
    </row>
    <row r="25" spans="1:9" x14ac:dyDescent="0.2">
      <c r="A25" s="486"/>
      <c r="B25" s="228" t="s">
        <v>337</v>
      </c>
      <c r="C25" s="146">
        <v>364.43804</v>
      </c>
      <c r="D25" s="147">
        <v>18.42659716318618</v>
      </c>
      <c r="E25" s="146">
        <v>364.43804</v>
      </c>
      <c r="F25" s="523">
        <v>18.42659716318618</v>
      </c>
      <c r="G25" s="524">
        <v>5485.5146999999988</v>
      </c>
      <c r="H25" s="523">
        <v>-20.945492147212757</v>
      </c>
      <c r="I25" s="525">
        <v>8.6344863785889849</v>
      </c>
    </row>
    <row r="26" spans="1:9" x14ac:dyDescent="0.2">
      <c r="A26" s="632" t="s">
        <v>212</v>
      </c>
      <c r="B26" s="389"/>
      <c r="C26" s="388">
        <v>129.97693000000001</v>
      </c>
      <c r="D26" s="700">
        <v>-80.586684896515763</v>
      </c>
      <c r="E26" s="144">
        <v>129.97693000000001</v>
      </c>
      <c r="F26" s="527">
        <v>-80.586684896515763</v>
      </c>
      <c r="G26" s="144">
        <v>3515.6719199999998</v>
      </c>
      <c r="H26" s="527">
        <v>-22.969781518430306</v>
      </c>
      <c r="I26" s="471">
        <v>5.5338510540912029</v>
      </c>
    </row>
    <row r="27" spans="1:9" x14ac:dyDescent="0.2">
      <c r="A27" s="632"/>
      <c r="B27" s="389" t="s">
        <v>213</v>
      </c>
      <c r="C27" s="388">
        <v>234.83086000000003</v>
      </c>
      <c r="D27" s="142">
        <v>16.118353159700217</v>
      </c>
      <c r="E27" s="144">
        <v>234.83086000000003</v>
      </c>
      <c r="F27" s="527">
        <v>16.118353159700217</v>
      </c>
      <c r="G27" s="144">
        <v>2596.6508100000001</v>
      </c>
      <c r="H27" s="527">
        <v>4.175044751746233</v>
      </c>
      <c r="I27" s="471">
        <v>4.0872638713185951</v>
      </c>
    </row>
    <row r="28" spans="1:9" x14ac:dyDescent="0.2">
      <c r="A28" s="387"/>
      <c r="B28" s="389" t="s">
        <v>215</v>
      </c>
      <c r="C28" s="388">
        <v>0</v>
      </c>
      <c r="D28" s="142" t="s">
        <v>142</v>
      </c>
      <c r="E28" s="144">
        <v>0</v>
      </c>
      <c r="F28" s="142" t="s">
        <v>142</v>
      </c>
      <c r="G28" s="144">
        <v>0</v>
      </c>
      <c r="H28" s="142">
        <v>-100</v>
      </c>
      <c r="I28" s="496">
        <v>0</v>
      </c>
    </row>
    <row r="29" spans="1:9" x14ac:dyDescent="0.2">
      <c r="A29" s="387"/>
      <c r="B29" s="389" t="s">
        <v>605</v>
      </c>
      <c r="C29" s="388">
        <v>143.62712999999999</v>
      </c>
      <c r="D29" s="142">
        <v>10.328618085513263</v>
      </c>
      <c r="E29" s="144">
        <v>143.62712999999999</v>
      </c>
      <c r="F29" s="142">
        <v>10.328618085513263</v>
      </c>
      <c r="G29" s="144">
        <v>265.18813</v>
      </c>
      <c r="H29" s="142">
        <v>0.75643658988635065</v>
      </c>
      <c r="I29" s="496">
        <v>0.41741995445723362</v>
      </c>
    </row>
    <row r="30" spans="1:9" x14ac:dyDescent="0.2">
      <c r="A30" s="387"/>
      <c r="B30" s="389" t="s">
        <v>639</v>
      </c>
      <c r="C30" s="388">
        <v>0</v>
      </c>
      <c r="D30" s="142" t="s">
        <v>142</v>
      </c>
      <c r="E30" s="144">
        <v>0</v>
      </c>
      <c r="F30" s="142" t="s">
        <v>142</v>
      </c>
      <c r="G30" s="144">
        <v>254.27310999999997</v>
      </c>
      <c r="H30" s="142">
        <v>93.687975968268034</v>
      </c>
      <c r="I30" s="471">
        <v>0.40023914341829381</v>
      </c>
    </row>
    <row r="31" spans="1:9" x14ac:dyDescent="0.2">
      <c r="A31" s="387"/>
      <c r="B31" s="389" t="s">
        <v>541</v>
      </c>
      <c r="C31" s="388">
        <v>271.68123000000003</v>
      </c>
      <c r="D31" s="142">
        <v>289.40073149903418</v>
      </c>
      <c r="E31" s="144">
        <v>271.68123000000003</v>
      </c>
      <c r="F31" s="142">
        <v>289.40073149903418</v>
      </c>
      <c r="G31" s="144">
        <v>1326.4648400000001</v>
      </c>
      <c r="H31" s="142">
        <v>55.654029923353079</v>
      </c>
      <c r="I31" s="471">
        <v>2.087924874699036</v>
      </c>
    </row>
    <row r="32" spans="1:9" x14ac:dyDescent="0.2">
      <c r="A32" s="387"/>
      <c r="B32" s="389" t="s">
        <v>216</v>
      </c>
      <c r="C32" s="388">
        <v>270.50469999999996</v>
      </c>
      <c r="D32" s="142">
        <v>-34.292763767157538</v>
      </c>
      <c r="E32" s="144">
        <v>270.50469999999996</v>
      </c>
      <c r="F32" s="142">
        <v>-34.292763767157538</v>
      </c>
      <c r="G32" s="144">
        <v>3731.8103599999999</v>
      </c>
      <c r="H32" s="142">
        <v>-14.178114441835133</v>
      </c>
      <c r="I32" s="471">
        <v>5.8740642370163121</v>
      </c>
    </row>
    <row r="33" spans="1:9" x14ac:dyDescent="0.2">
      <c r="A33" s="387"/>
      <c r="B33" s="389" t="s">
        <v>217</v>
      </c>
      <c r="C33" s="388">
        <v>318.47500000000002</v>
      </c>
      <c r="D33" s="142">
        <v>-55.146579808230314</v>
      </c>
      <c r="E33" s="144">
        <v>318.47500000000002</v>
      </c>
      <c r="F33" s="73">
        <v>-55.146579808230314</v>
      </c>
      <c r="G33" s="144">
        <v>6998.5617100000009</v>
      </c>
      <c r="H33" s="527">
        <v>8.427462742171155</v>
      </c>
      <c r="I33" s="471">
        <v>11.016101324951231</v>
      </c>
    </row>
    <row r="34" spans="1:9" x14ac:dyDescent="0.2">
      <c r="A34" s="632"/>
      <c r="B34" s="389" t="s">
        <v>675</v>
      </c>
      <c r="C34" s="388">
        <v>136.33276000000001</v>
      </c>
      <c r="D34" s="142" t="s">
        <v>142</v>
      </c>
      <c r="E34" s="144">
        <v>136.33276000000001</v>
      </c>
      <c r="F34" s="73" t="s">
        <v>142</v>
      </c>
      <c r="G34" s="144">
        <v>273.70127000000002</v>
      </c>
      <c r="H34" s="527" t="s">
        <v>142</v>
      </c>
      <c r="I34" s="471">
        <v>0.43082008104317121</v>
      </c>
    </row>
    <row r="35" spans="1:9" x14ac:dyDescent="0.2">
      <c r="A35" s="632"/>
      <c r="B35" s="389" t="s">
        <v>218</v>
      </c>
      <c r="C35" s="388">
        <v>0</v>
      </c>
      <c r="D35" s="142" t="s">
        <v>142</v>
      </c>
      <c r="E35" s="144">
        <v>0</v>
      </c>
      <c r="F35" s="73" t="s">
        <v>142</v>
      </c>
      <c r="G35" s="144">
        <v>22.72982</v>
      </c>
      <c r="H35" s="73">
        <v>6.7756997009828391E-3</v>
      </c>
      <c r="I35" s="474">
        <v>3.577792274948776E-2</v>
      </c>
    </row>
    <row r="36" spans="1:9" x14ac:dyDescent="0.2">
      <c r="A36" s="486" t="s">
        <v>439</v>
      </c>
      <c r="B36" s="228"/>
      <c r="C36" s="146">
        <v>1505.4286100000002</v>
      </c>
      <c r="D36" s="147">
        <v>-31.366329757309273</v>
      </c>
      <c r="E36" s="146">
        <v>1505.4286100000002</v>
      </c>
      <c r="F36" s="523">
        <v>-31.366329757309273</v>
      </c>
      <c r="G36" s="524">
        <v>18985.05197</v>
      </c>
      <c r="H36" s="523">
        <v>-1.1558754467435128</v>
      </c>
      <c r="I36" s="525">
        <v>29.883462463744564</v>
      </c>
    </row>
    <row r="37" spans="1:9" x14ac:dyDescent="0.2">
      <c r="A37" s="150" t="s">
        <v>186</v>
      </c>
      <c r="B37" s="150"/>
      <c r="C37" s="150">
        <v>5182.2704100000001</v>
      </c>
      <c r="D37" s="665">
        <v>-16.952511558655274</v>
      </c>
      <c r="E37" s="150">
        <v>5182.2704100000001</v>
      </c>
      <c r="F37" s="659">
        <v>-16.952511558655274</v>
      </c>
      <c r="G37" s="150">
        <v>63530.29537</v>
      </c>
      <c r="H37" s="659">
        <v>1.9560158175750093</v>
      </c>
      <c r="I37" s="660">
        <v>100</v>
      </c>
    </row>
    <row r="38" spans="1:9" x14ac:dyDescent="0.2">
      <c r="A38" s="151" t="s">
        <v>522</v>
      </c>
      <c r="B38" s="472"/>
      <c r="C38" s="152">
        <v>1902.2880399999999</v>
      </c>
      <c r="D38" s="528">
        <v>-31.674851045892822</v>
      </c>
      <c r="E38" s="152">
        <v>1902.2880399999999</v>
      </c>
      <c r="F38" s="528">
        <v>-31.674851045892822</v>
      </c>
      <c r="G38" s="152">
        <v>23426.22107</v>
      </c>
      <c r="H38" s="528">
        <v>-12.974032613229641</v>
      </c>
      <c r="I38" s="529">
        <v>36.874094372717536</v>
      </c>
    </row>
    <row r="39" spans="1:9" x14ac:dyDescent="0.2">
      <c r="A39" s="151" t="s">
        <v>523</v>
      </c>
      <c r="B39" s="472"/>
      <c r="C39" s="152">
        <v>3279.9823700000002</v>
      </c>
      <c r="D39" s="528">
        <v>-5.0919872212155344</v>
      </c>
      <c r="E39" s="152">
        <v>3279.9823700000002</v>
      </c>
      <c r="F39" s="528">
        <v>-5.0919872212155344</v>
      </c>
      <c r="G39" s="152">
        <v>40104.0743</v>
      </c>
      <c r="H39" s="528">
        <v>13.311338143230991</v>
      </c>
      <c r="I39" s="529">
        <v>63.125905627282464</v>
      </c>
    </row>
    <row r="40" spans="1:9" x14ac:dyDescent="0.2">
      <c r="A40" s="153" t="s">
        <v>524</v>
      </c>
      <c r="B40" s="473"/>
      <c r="C40" s="154">
        <v>1922.1252200000001</v>
      </c>
      <c r="D40" s="530">
        <v>-10.597480533218439</v>
      </c>
      <c r="E40" s="154">
        <v>1922.1252200000001</v>
      </c>
      <c r="F40" s="530">
        <v>-10.597480533218439</v>
      </c>
      <c r="G40" s="154">
        <v>22090.065029999994</v>
      </c>
      <c r="H40" s="530">
        <v>0.9843691436366353</v>
      </c>
      <c r="I40" s="531">
        <v>34.770915043519963</v>
      </c>
    </row>
    <row r="41" spans="1:9" x14ac:dyDescent="0.2">
      <c r="A41" s="153" t="s">
        <v>525</v>
      </c>
      <c r="B41" s="473"/>
      <c r="C41" s="154">
        <v>3260.1451900000002</v>
      </c>
      <c r="D41" s="530">
        <v>-20.292993671560211</v>
      </c>
      <c r="E41" s="154">
        <v>3260.1451900000002</v>
      </c>
      <c r="F41" s="530">
        <v>-20.292993671560211</v>
      </c>
      <c r="G41" s="154">
        <v>41440.230340000009</v>
      </c>
      <c r="H41" s="530">
        <v>2.4816397255511498</v>
      </c>
      <c r="I41" s="531">
        <v>65.229084956480037</v>
      </c>
    </row>
    <row r="42" spans="1:9" x14ac:dyDescent="0.2">
      <c r="A42" s="695" t="s">
        <v>647</v>
      </c>
      <c r="B42" s="696"/>
      <c r="C42" s="709">
        <v>54.478160000000003</v>
      </c>
      <c r="D42" s="702">
        <v>-38.96945412113493</v>
      </c>
      <c r="E42" s="479">
        <v>54.478160000000003</v>
      </c>
      <c r="F42" s="697">
        <v>-38.96945412113493</v>
      </c>
      <c r="G42" s="479">
        <v>522.7314100000001</v>
      </c>
      <c r="H42" s="697">
        <v>32.135921498132667</v>
      </c>
      <c r="I42" s="698">
        <v>0.82280651609695188</v>
      </c>
    </row>
    <row r="43" spans="1:9" s="84" customFormat="1" ht="12.75" x14ac:dyDescent="0.2">
      <c r="I43" s="79" t="s">
        <v>220</v>
      </c>
    </row>
    <row r="44" spans="1:9" s="1" customFormat="1" x14ac:dyDescent="0.2">
      <c r="A44" s="80" t="s">
        <v>475</v>
      </c>
    </row>
    <row r="45" spans="1:9" s="1" customFormat="1" x14ac:dyDescent="0.2">
      <c r="A45" s="133"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45" priority="10" operator="between">
      <formula>-0.5</formula>
      <formula>0.5</formula>
    </cfRule>
    <cfRule type="cellIs" dxfId="144" priority="11" operator="between">
      <formula>0</formula>
      <formula>0.49</formula>
    </cfRule>
  </conditionalFormatting>
  <conditionalFormatting sqref="D18:D19">
    <cfRule type="cellIs" dxfId="143" priority="34" stopIfTrue="1" operator="equal">
      <formula>0</formula>
    </cfRule>
    <cfRule type="cellIs" dxfId="142" priority="35" operator="between">
      <formula>0</formula>
      <formula>0.5</formula>
    </cfRule>
    <cfRule type="cellIs" dxfId="141" priority="36" operator="between">
      <formula>0</formula>
      <formula>0.49</formula>
    </cfRule>
  </conditionalFormatting>
  <conditionalFormatting sqref="D26">
    <cfRule type="cellIs" dxfId="140" priority="4" operator="between">
      <formula>-0.5</formula>
      <formula>0.5</formula>
    </cfRule>
    <cfRule type="cellIs" dxfId="139" priority="5" operator="between">
      <formula>0</formula>
      <formula>0.49</formula>
    </cfRule>
  </conditionalFormatting>
  <conditionalFormatting sqref="F18:F21 F23:F24 F26:F35">
    <cfRule type="cellIs" dxfId="138" priority="45" operator="between">
      <formula>0</formula>
      <formula>0.5</formula>
    </cfRule>
    <cfRule type="cellIs" dxfId="137" priority="46" operator="between">
      <formula>0</formula>
      <formula>0.49</formula>
    </cfRule>
  </conditionalFormatting>
  <conditionalFormatting sqref="F23:F24 F26:F35 F18:F21">
    <cfRule type="cellIs" dxfId="136" priority="44" stopIfTrue="1" operator="equal">
      <formula>0</formula>
    </cfRule>
  </conditionalFormatting>
  <conditionalFormatting sqref="F23:F24">
    <cfRule type="cellIs" dxfId="135" priority="30" operator="between">
      <formula>0</formula>
      <formula>0.5</formula>
    </cfRule>
    <cfRule type="cellIs" dxfId="134" priority="31" operator="between">
      <formula>0</formula>
      <formula>0.49</formula>
    </cfRule>
  </conditionalFormatting>
  <conditionalFormatting sqref="F26:F27">
    <cfRule type="cellIs" dxfId="133" priority="6" operator="between">
      <formula>0</formula>
      <formula>0.5</formula>
    </cfRule>
    <cfRule type="cellIs" dxfId="132" priority="7" operator="between">
      <formula>0</formula>
      <formula>0.49</formula>
    </cfRule>
  </conditionalFormatting>
  <conditionalFormatting sqref="H35:I35">
    <cfRule type="cellIs" dxfId="131" priority="1" stopIfTrue="1" operator="equal">
      <formula>0</formula>
    </cfRule>
    <cfRule type="cellIs" dxfId="130" priority="2" operator="between">
      <formula>0</formula>
      <formula>0.5</formula>
    </cfRule>
    <cfRule type="cellIs" dxfId="129" priority="3" operator="between">
      <formula>0</formula>
      <formula>0.49</formula>
    </cfRule>
  </conditionalFormatting>
  <conditionalFormatting sqref="I37">
    <cfRule type="cellIs" dxfId="128" priority="16" operator="between">
      <formula>0.00001</formula>
      <formula>0.499</formula>
    </cfRule>
  </conditionalFormatting>
  <conditionalFormatting sqref="I37:I41">
    <cfRule type="cellIs" dxfId="127" priority="40" operator="between">
      <formula>0</formula>
      <formula>0.5</formula>
    </cfRule>
    <cfRule type="cellIs" dxfId="126" priority="41"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9">
        <f>INDICE!A3</f>
        <v>45688</v>
      </c>
      <c r="C3" s="780"/>
      <c r="D3" s="780" t="s">
        <v>115</v>
      </c>
      <c r="E3" s="780"/>
      <c r="F3" s="780" t="s">
        <v>116</v>
      </c>
      <c r="G3" s="780"/>
      <c r="H3" s="1"/>
    </row>
    <row r="4" spans="1:8" x14ac:dyDescent="0.2">
      <c r="A4" s="66"/>
      <c r="B4" s="606" t="s">
        <v>56</v>
      </c>
      <c r="C4" s="606" t="s">
        <v>445</v>
      </c>
      <c r="D4" s="606" t="s">
        <v>56</v>
      </c>
      <c r="E4" s="606" t="s">
        <v>445</v>
      </c>
      <c r="F4" s="606" t="s">
        <v>56</v>
      </c>
      <c r="G4" s="607" t="s">
        <v>445</v>
      </c>
      <c r="H4" s="1"/>
    </row>
    <row r="5" spans="1:8" x14ac:dyDescent="0.2">
      <c r="A5" s="157" t="s">
        <v>8</v>
      </c>
      <c r="B5" s="392">
        <v>73.695791265811565</v>
      </c>
      <c r="C5" s="475">
        <v>1.7861912325975824</v>
      </c>
      <c r="D5" s="392">
        <v>73.695791265811565</v>
      </c>
      <c r="E5" s="475">
        <v>1.7861912325975824</v>
      </c>
      <c r="F5" s="392">
        <v>74.455208332882279</v>
      </c>
      <c r="G5" s="475">
        <v>-1.6417445899962306</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79">
        <f>INDICE!A3</f>
        <v>45688</v>
      </c>
      <c r="C3" s="780"/>
      <c r="D3" s="780" t="s">
        <v>115</v>
      </c>
      <c r="E3" s="780"/>
      <c r="F3" s="780" t="s">
        <v>116</v>
      </c>
      <c r="G3" s="780"/>
      <c r="H3" s="780"/>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42.643000000000001</v>
      </c>
      <c r="C6" s="394">
        <v>-48.298981571290021</v>
      </c>
      <c r="D6" s="233">
        <v>42.643000000000001</v>
      </c>
      <c r="E6" s="394">
        <v>-48.298981571290021</v>
      </c>
      <c r="F6" s="233">
        <v>1012.7870000000001</v>
      </c>
      <c r="G6" s="394">
        <v>-2.5554506820147491</v>
      </c>
      <c r="H6" s="394">
        <v>5.1699286180304291</v>
      </c>
    </row>
    <row r="7" spans="1:8" x14ac:dyDescent="0.2">
      <c r="A7" s="1" t="s">
        <v>48</v>
      </c>
      <c r="B7" s="456">
        <v>92.314999999999998</v>
      </c>
      <c r="C7" s="397">
        <v>47.890934140753913</v>
      </c>
      <c r="D7" s="456">
        <v>92.314999999999998</v>
      </c>
      <c r="E7" s="397">
        <v>47.890934140753913</v>
      </c>
      <c r="F7" s="233">
        <v>791.83199999999988</v>
      </c>
      <c r="G7" s="394">
        <v>32.259443857984657</v>
      </c>
      <c r="H7" s="394">
        <v>4.042029486429298</v>
      </c>
    </row>
    <row r="8" spans="1:8" x14ac:dyDescent="0.2">
      <c r="A8" s="1" t="s">
        <v>49</v>
      </c>
      <c r="B8" s="456">
        <v>202.01800000000003</v>
      </c>
      <c r="C8" s="397">
        <v>511.00928530381407</v>
      </c>
      <c r="D8" s="233">
        <v>202.01800000000003</v>
      </c>
      <c r="E8" s="394">
        <v>511.00928530381407</v>
      </c>
      <c r="F8" s="233">
        <v>1732.1280000000002</v>
      </c>
      <c r="G8" s="394">
        <v>15.085596892652752</v>
      </c>
      <c r="H8" s="394">
        <v>8.8419165306148386</v>
      </c>
    </row>
    <row r="9" spans="1:8" x14ac:dyDescent="0.2">
      <c r="A9" s="1" t="s">
        <v>122</v>
      </c>
      <c r="B9" s="456">
        <v>657.22100000000012</v>
      </c>
      <c r="C9" s="394">
        <v>12.201621852326097</v>
      </c>
      <c r="D9" s="233">
        <v>657.22100000000012</v>
      </c>
      <c r="E9" s="394">
        <v>12.201621852326097</v>
      </c>
      <c r="F9" s="233">
        <v>8191.3360000000011</v>
      </c>
      <c r="G9" s="394">
        <v>16.927114187040889</v>
      </c>
      <c r="H9" s="394">
        <v>41.813947460130215</v>
      </c>
    </row>
    <row r="10" spans="1:8" x14ac:dyDescent="0.2">
      <c r="A10" s="1" t="s">
        <v>123</v>
      </c>
      <c r="B10" s="456">
        <v>561.78099999999995</v>
      </c>
      <c r="C10" s="394">
        <v>-14.886051324628738</v>
      </c>
      <c r="D10" s="233">
        <v>561.78099999999995</v>
      </c>
      <c r="E10" s="394">
        <v>-14.886051324628738</v>
      </c>
      <c r="F10" s="233">
        <v>6013.4089999999987</v>
      </c>
      <c r="G10" s="394">
        <v>-4.3718326218559991</v>
      </c>
      <c r="H10" s="394">
        <v>30.696380661503092</v>
      </c>
    </row>
    <row r="11" spans="1:8" x14ac:dyDescent="0.2">
      <c r="A11" s="1" t="s">
        <v>225</v>
      </c>
      <c r="B11" s="456">
        <v>187.98800000000003</v>
      </c>
      <c r="C11" s="394">
        <v>25.539587562773818</v>
      </c>
      <c r="D11" s="233">
        <v>187.98800000000003</v>
      </c>
      <c r="E11" s="394">
        <v>25.539587562773818</v>
      </c>
      <c r="F11" s="233">
        <v>1848.4689999999998</v>
      </c>
      <c r="G11" s="394">
        <v>-4.0198121799524955</v>
      </c>
      <c r="H11" s="394">
        <v>9.4357972432921109</v>
      </c>
    </row>
    <row r="12" spans="1:8" x14ac:dyDescent="0.2">
      <c r="A12" s="168" t="s">
        <v>226</v>
      </c>
      <c r="B12" s="457">
        <v>1743.9660000000003</v>
      </c>
      <c r="C12" s="170">
        <v>10.834119271022709</v>
      </c>
      <c r="D12" s="169">
        <v>1743.9660000000003</v>
      </c>
      <c r="E12" s="170">
        <v>10.834119271022709</v>
      </c>
      <c r="F12" s="169">
        <v>19589.961000000003</v>
      </c>
      <c r="G12" s="170">
        <v>6.6826493095811044</v>
      </c>
      <c r="H12" s="170">
        <v>100</v>
      </c>
    </row>
    <row r="13" spans="1:8" x14ac:dyDescent="0.2">
      <c r="A13" s="145" t="s">
        <v>227</v>
      </c>
      <c r="B13" s="458"/>
      <c r="C13" s="172"/>
      <c r="D13" s="171"/>
      <c r="E13" s="172"/>
      <c r="F13" s="171"/>
      <c r="G13" s="172"/>
      <c r="H13" s="172"/>
    </row>
    <row r="14" spans="1:8" x14ac:dyDescent="0.2">
      <c r="A14" s="1" t="s">
        <v>406</v>
      </c>
      <c r="B14" s="456">
        <v>36.828000000000003</v>
      </c>
      <c r="C14" s="703">
        <v>-25.536819119252691</v>
      </c>
      <c r="D14" s="233">
        <v>36.828000000000003</v>
      </c>
      <c r="E14" s="394">
        <v>-25.536819119252691</v>
      </c>
      <c r="F14" s="233">
        <v>531.8649999999999</v>
      </c>
      <c r="G14" s="394">
        <v>6.909256832270656</v>
      </c>
      <c r="H14" s="394">
        <v>2.4864226499165145</v>
      </c>
    </row>
    <row r="15" spans="1:8" x14ac:dyDescent="0.2">
      <c r="A15" s="1" t="s">
        <v>48</v>
      </c>
      <c r="B15" s="456">
        <v>272.09699999999998</v>
      </c>
      <c r="C15" s="394">
        <v>-8.6064087061668832</v>
      </c>
      <c r="D15" s="233">
        <v>272.09699999999998</v>
      </c>
      <c r="E15" s="394">
        <v>-8.6064087061668832</v>
      </c>
      <c r="F15" s="233">
        <v>3547.6229999999996</v>
      </c>
      <c r="G15" s="394">
        <v>-11.560328348475386</v>
      </c>
      <c r="H15" s="394">
        <v>16.584829196440403</v>
      </c>
    </row>
    <row r="16" spans="1:8" x14ac:dyDescent="0.2">
      <c r="A16" s="1" t="s">
        <v>49</v>
      </c>
      <c r="B16" s="456">
        <v>63.161000000000001</v>
      </c>
      <c r="C16" s="468">
        <v>18.062357471307347</v>
      </c>
      <c r="D16" s="233">
        <v>63.161000000000001</v>
      </c>
      <c r="E16" s="394">
        <v>18.062357471307347</v>
      </c>
      <c r="F16" s="233">
        <v>437.44800000000004</v>
      </c>
      <c r="G16" s="394">
        <v>-20.614687756331627</v>
      </c>
      <c r="H16" s="394">
        <v>2.045031380821599</v>
      </c>
    </row>
    <row r="17" spans="1:8" x14ac:dyDescent="0.2">
      <c r="A17" s="1" t="s">
        <v>122</v>
      </c>
      <c r="B17" s="456">
        <v>551.63300000000004</v>
      </c>
      <c r="C17" s="394">
        <v>-17.36565606935115</v>
      </c>
      <c r="D17" s="233">
        <v>551.63300000000004</v>
      </c>
      <c r="E17" s="394">
        <v>-17.36565606935115</v>
      </c>
      <c r="F17" s="233">
        <v>9499.4959999999992</v>
      </c>
      <c r="G17" s="394">
        <v>17.571628436120314</v>
      </c>
      <c r="H17" s="394">
        <v>44.409318186365581</v>
      </c>
    </row>
    <row r="18" spans="1:8" x14ac:dyDescent="0.2">
      <c r="A18" s="1" t="s">
        <v>123</v>
      </c>
      <c r="B18" s="456">
        <v>81.921999999999997</v>
      </c>
      <c r="C18" s="394">
        <v>-70.13372415201097</v>
      </c>
      <c r="D18" s="233">
        <v>81.921999999999997</v>
      </c>
      <c r="E18" s="394">
        <v>-70.13372415201097</v>
      </c>
      <c r="F18" s="233">
        <v>2249.1110000000003</v>
      </c>
      <c r="G18" s="394">
        <v>-5.1022832133000238</v>
      </c>
      <c r="H18" s="394">
        <v>10.514398451818382</v>
      </c>
    </row>
    <row r="19" spans="1:8" x14ac:dyDescent="0.2">
      <c r="A19" s="1" t="s">
        <v>225</v>
      </c>
      <c r="B19" s="456">
        <v>414.20299999999997</v>
      </c>
      <c r="C19" s="394">
        <v>-5.6085266194788659</v>
      </c>
      <c r="D19" s="233">
        <v>414.20299999999997</v>
      </c>
      <c r="E19" s="394">
        <v>-5.6085266194788659</v>
      </c>
      <c r="F19" s="233">
        <v>5125.2289999999994</v>
      </c>
      <c r="G19" s="394">
        <v>-8.3762202848308789</v>
      </c>
      <c r="H19" s="394">
        <v>23.96000013463749</v>
      </c>
    </row>
    <row r="20" spans="1:8" x14ac:dyDescent="0.2">
      <c r="A20" s="173" t="s">
        <v>228</v>
      </c>
      <c r="B20" s="459">
        <v>1419.8440000000003</v>
      </c>
      <c r="C20" s="175">
        <v>-20.293710651221364</v>
      </c>
      <c r="D20" s="174">
        <v>1419.8440000000003</v>
      </c>
      <c r="E20" s="175">
        <v>-20.293710651221364</v>
      </c>
      <c r="F20" s="174">
        <v>21390.772000000004</v>
      </c>
      <c r="G20" s="175">
        <v>1.3614978290989843</v>
      </c>
      <c r="H20" s="175">
        <v>100</v>
      </c>
    </row>
    <row r="21" spans="1:8" x14ac:dyDescent="0.2">
      <c r="A21" s="145" t="s">
        <v>450</v>
      </c>
      <c r="B21" s="460"/>
      <c r="C21" s="396"/>
      <c r="D21" s="395"/>
      <c r="E21" s="396"/>
      <c r="F21" s="395"/>
      <c r="G21" s="396"/>
      <c r="H21" s="396"/>
    </row>
    <row r="22" spans="1:8" x14ac:dyDescent="0.2">
      <c r="A22" s="1" t="s">
        <v>406</v>
      </c>
      <c r="B22" s="456">
        <v>-5.8149999999999977</v>
      </c>
      <c r="C22" s="394">
        <v>-82.39052752710316</v>
      </c>
      <c r="D22" s="233">
        <v>-5.8149999999999977</v>
      </c>
      <c r="E22" s="394">
        <v>-82.39052752710316</v>
      </c>
      <c r="F22" s="233">
        <v>-480.92200000000025</v>
      </c>
      <c r="G22" s="394">
        <v>-11.245259340598455</v>
      </c>
      <c r="H22" s="397" t="s">
        <v>451</v>
      </c>
    </row>
    <row r="23" spans="1:8" x14ac:dyDescent="0.2">
      <c r="A23" s="1" t="s">
        <v>48</v>
      </c>
      <c r="B23" s="456">
        <v>179.78199999999998</v>
      </c>
      <c r="C23" s="394">
        <v>-23.59423541961506</v>
      </c>
      <c r="D23" s="233">
        <v>179.78199999999998</v>
      </c>
      <c r="E23" s="394">
        <v>-23.59423541961506</v>
      </c>
      <c r="F23" s="233">
        <v>2755.7909999999997</v>
      </c>
      <c r="G23" s="394">
        <v>-19.247816654027432</v>
      </c>
      <c r="H23" s="397" t="s">
        <v>451</v>
      </c>
    </row>
    <row r="24" spans="1:8" x14ac:dyDescent="0.2">
      <c r="A24" s="1" t="s">
        <v>49</v>
      </c>
      <c r="B24" s="456">
        <v>-138.85700000000003</v>
      </c>
      <c r="C24" s="397">
        <v>-779.50574993883072</v>
      </c>
      <c r="D24" s="233">
        <v>-138.85700000000003</v>
      </c>
      <c r="E24" s="394">
        <v>-779.50574993883072</v>
      </c>
      <c r="F24" s="233">
        <v>-1294.68</v>
      </c>
      <c r="G24" s="394">
        <v>35.705855346874458</v>
      </c>
      <c r="H24" s="397" t="s">
        <v>451</v>
      </c>
    </row>
    <row r="25" spans="1:8" x14ac:dyDescent="0.2">
      <c r="A25" s="1" t="s">
        <v>122</v>
      </c>
      <c r="B25" s="456">
        <v>-105.58800000000008</v>
      </c>
      <c r="C25" s="394">
        <v>-229.06648412766356</v>
      </c>
      <c r="D25" s="233">
        <v>-105.58800000000008</v>
      </c>
      <c r="E25" s="394">
        <v>-229.06648412766356</v>
      </c>
      <c r="F25" s="233">
        <v>1308.159999999998</v>
      </c>
      <c r="G25" s="394">
        <v>21.774714543968425</v>
      </c>
      <c r="H25" s="397" t="s">
        <v>451</v>
      </c>
    </row>
    <row r="26" spans="1:8" x14ac:dyDescent="0.2">
      <c r="A26" s="1" t="s">
        <v>123</v>
      </c>
      <c r="B26" s="456">
        <v>-479.85899999999992</v>
      </c>
      <c r="C26" s="394">
        <v>24.400240577801494</v>
      </c>
      <c r="D26" s="233">
        <v>-479.85899999999992</v>
      </c>
      <c r="E26" s="394">
        <v>24.400240577801494</v>
      </c>
      <c r="F26" s="233">
        <v>-3764.2979999999984</v>
      </c>
      <c r="G26" s="394">
        <v>-3.9300081898033641</v>
      </c>
      <c r="H26" s="397" t="s">
        <v>451</v>
      </c>
    </row>
    <row r="27" spans="1:8" x14ac:dyDescent="0.2">
      <c r="A27" s="1" t="s">
        <v>225</v>
      </c>
      <c r="B27" s="456">
        <v>226.21499999999995</v>
      </c>
      <c r="C27" s="394">
        <v>-21.743868267201716</v>
      </c>
      <c r="D27" s="233">
        <v>226.21499999999995</v>
      </c>
      <c r="E27" s="394">
        <v>-21.743868267201716</v>
      </c>
      <c r="F27" s="233">
        <v>3276.7599999999993</v>
      </c>
      <c r="G27" s="394">
        <v>-10.663624045432165</v>
      </c>
      <c r="H27" s="397" t="s">
        <v>451</v>
      </c>
    </row>
    <row r="28" spans="1:8" x14ac:dyDescent="0.2">
      <c r="A28" s="173" t="s">
        <v>229</v>
      </c>
      <c r="B28" s="459">
        <v>-324.12200000000007</v>
      </c>
      <c r="C28" s="175">
        <v>-255.93809086229246</v>
      </c>
      <c r="D28" s="174">
        <v>-324.12200000000007</v>
      </c>
      <c r="E28" s="175">
        <v>-255.93809086229246</v>
      </c>
      <c r="F28" s="174">
        <v>1800.8110000000015</v>
      </c>
      <c r="G28" s="175">
        <v>-34.291647267106555</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800" t="s">
        <v>447</v>
      </c>
      <c r="B3" s="798" t="s">
        <v>448</v>
      </c>
      <c r="C3" s="783">
        <f>INDICE!A3</f>
        <v>45688</v>
      </c>
      <c r="D3" s="781">
        <v>41671</v>
      </c>
      <c r="E3" s="781">
        <v>41671</v>
      </c>
      <c r="F3" s="780" t="s">
        <v>116</v>
      </c>
      <c r="G3" s="780"/>
      <c r="H3" s="780"/>
    </row>
    <row r="4" spans="1:8" x14ac:dyDescent="0.2">
      <c r="A4" s="801"/>
      <c r="B4" s="799"/>
      <c r="C4" s="82" t="s">
        <v>456</v>
      </c>
      <c r="D4" s="82" t="s">
        <v>457</v>
      </c>
      <c r="E4" s="82" t="s">
        <v>230</v>
      </c>
      <c r="F4" s="82" t="s">
        <v>456</v>
      </c>
      <c r="G4" s="82" t="s">
        <v>457</v>
      </c>
      <c r="H4" s="82" t="s">
        <v>230</v>
      </c>
    </row>
    <row r="5" spans="1:8" x14ac:dyDescent="0.2">
      <c r="A5" s="398"/>
      <c r="B5" s="532" t="s">
        <v>200</v>
      </c>
      <c r="C5" s="141">
        <v>0</v>
      </c>
      <c r="D5" s="141">
        <v>32.997999999999998</v>
      </c>
      <c r="E5" s="177">
        <v>32.997999999999998</v>
      </c>
      <c r="F5" s="143">
        <v>59.58</v>
      </c>
      <c r="G5" s="141">
        <v>260.20299999999997</v>
      </c>
      <c r="H5" s="176">
        <v>200.62299999999999</v>
      </c>
    </row>
    <row r="6" spans="1:8" x14ac:dyDescent="0.2">
      <c r="A6" s="398"/>
      <c r="B6" s="532" t="s">
        <v>231</v>
      </c>
      <c r="C6" s="141">
        <v>105.706</v>
      </c>
      <c r="D6" s="144">
        <v>125.199</v>
      </c>
      <c r="E6" s="177">
        <v>19.492999999999995</v>
      </c>
      <c r="F6" s="143">
        <v>2387.3939999999998</v>
      </c>
      <c r="G6" s="141">
        <v>1745.212</v>
      </c>
      <c r="H6" s="177">
        <v>-642.18199999999979</v>
      </c>
    </row>
    <row r="7" spans="1:8" x14ac:dyDescent="0.2">
      <c r="A7" s="398"/>
      <c r="B7" s="648" t="s">
        <v>201</v>
      </c>
      <c r="C7" s="141">
        <v>0</v>
      </c>
      <c r="D7" s="96">
        <v>2.1999999999999999E-2</v>
      </c>
      <c r="E7" s="689">
        <v>2.1999999999999999E-2</v>
      </c>
      <c r="F7" s="143">
        <v>0</v>
      </c>
      <c r="G7" s="141">
        <v>33.646999999999998</v>
      </c>
      <c r="H7" s="177">
        <v>33.646999999999998</v>
      </c>
    </row>
    <row r="8" spans="1:8" x14ac:dyDescent="0.2">
      <c r="A8" s="486" t="s">
        <v>300</v>
      </c>
      <c r="B8" s="647"/>
      <c r="C8" s="146">
        <v>105.706</v>
      </c>
      <c r="D8" s="178">
        <v>158.21899999999999</v>
      </c>
      <c r="E8" s="178">
        <v>52.512999999999991</v>
      </c>
      <c r="F8" s="146">
        <v>2446.9739999999997</v>
      </c>
      <c r="G8" s="178">
        <v>2039.0619999999999</v>
      </c>
      <c r="H8" s="178">
        <v>-407.91199999999981</v>
      </c>
    </row>
    <row r="9" spans="1:8" x14ac:dyDescent="0.2">
      <c r="A9" s="398"/>
      <c r="B9" s="533" t="s">
        <v>561</v>
      </c>
      <c r="C9" s="144">
        <v>16.102</v>
      </c>
      <c r="D9" s="144">
        <v>0</v>
      </c>
      <c r="E9" s="179">
        <v>-16.102</v>
      </c>
      <c r="F9" s="144">
        <v>64.352000000000004</v>
      </c>
      <c r="G9" s="143">
        <v>27.009</v>
      </c>
      <c r="H9" s="179">
        <v>-37.343000000000004</v>
      </c>
    </row>
    <row r="10" spans="1:8" x14ac:dyDescent="0.2">
      <c r="A10" s="398"/>
      <c r="B10" s="533" t="s">
        <v>202</v>
      </c>
      <c r="C10" s="144">
        <v>0</v>
      </c>
      <c r="D10" s="141">
        <v>0</v>
      </c>
      <c r="E10" s="179">
        <v>0</v>
      </c>
      <c r="F10" s="144">
        <v>26.853000000000002</v>
      </c>
      <c r="G10" s="141">
        <v>70.474000000000004</v>
      </c>
      <c r="H10" s="179">
        <v>43.621000000000002</v>
      </c>
    </row>
    <row r="11" spans="1:8" x14ac:dyDescent="0.2">
      <c r="A11" s="398"/>
      <c r="B11" s="648" t="s">
        <v>232</v>
      </c>
      <c r="C11" s="144">
        <v>0</v>
      </c>
      <c r="D11" s="96">
        <v>38.913999999999994</v>
      </c>
      <c r="E11" s="689">
        <v>38.913999999999994</v>
      </c>
      <c r="F11" s="144">
        <v>29.572000000000003</v>
      </c>
      <c r="G11" s="141">
        <v>605.94499999999994</v>
      </c>
      <c r="H11" s="177">
        <v>576.37299999999993</v>
      </c>
    </row>
    <row r="12" spans="1:8" x14ac:dyDescent="0.2">
      <c r="A12" s="632" t="s">
        <v>454</v>
      </c>
      <c r="C12" s="146">
        <v>16.102</v>
      </c>
      <c r="D12" s="725">
        <v>38.913999999999994</v>
      </c>
      <c r="E12" s="178">
        <v>22.811999999999994</v>
      </c>
      <c r="F12" s="146">
        <v>120.77700000000002</v>
      </c>
      <c r="G12" s="146">
        <v>703.428</v>
      </c>
      <c r="H12" s="178">
        <v>582.65099999999995</v>
      </c>
    </row>
    <row r="13" spans="1:8" x14ac:dyDescent="0.2">
      <c r="A13" s="650"/>
      <c r="B13" s="649" t="s">
        <v>233</v>
      </c>
      <c r="C13" s="144">
        <v>38.558</v>
      </c>
      <c r="D13" s="141">
        <v>65.832999999999998</v>
      </c>
      <c r="E13" s="179">
        <v>27.274999999999999</v>
      </c>
      <c r="F13" s="144">
        <v>562.22800000000007</v>
      </c>
      <c r="G13" s="141">
        <v>697.84399999999994</v>
      </c>
      <c r="H13" s="179">
        <v>135.61599999999987</v>
      </c>
    </row>
    <row r="14" spans="1:8" x14ac:dyDescent="0.2">
      <c r="A14" s="398"/>
      <c r="B14" s="533" t="s">
        <v>234</v>
      </c>
      <c r="C14" s="144">
        <v>59.381999999999998</v>
      </c>
      <c r="D14" s="141">
        <v>190.90299999999999</v>
      </c>
      <c r="E14" s="179">
        <v>131.52099999999999</v>
      </c>
      <c r="F14" s="144">
        <v>738.99499999999989</v>
      </c>
      <c r="G14" s="141">
        <v>3726.5409999999993</v>
      </c>
      <c r="H14" s="179">
        <v>2987.5459999999994</v>
      </c>
    </row>
    <row r="15" spans="1:8" x14ac:dyDescent="0.2">
      <c r="A15" s="398"/>
      <c r="B15" s="533" t="s">
        <v>581</v>
      </c>
      <c r="C15" s="96">
        <v>256.33699999999999</v>
      </c>
      <c r="D15" s="144">
        <v>97.343999999999994</v>
      </c>
      <c r="E15" s="177">
        <v>-158.99299999999999</v>
      </c>
      <c r="F15" s="144">
        <v>2092.0919999999996</v>
      </c>
      <c r="G15" s="144">
        <v>821.23999999999978</v>
      </c>
      <c r="H15" s="177">
        <v>-1270.8519999999999</v>
      </c>
    </row>
    <row r="16" spans="1:8" x14ac:dyDescent="0.2">
      <c r="A16" s="398"/>
      <c r="B16" s="533" t="s">
        <v>235</v>
      </c>
      <c r="C16" s="144">
        <v>36.932000000000002</v>
      </c>
      <c r="D16" s="96">
        <v>39.960999999999999</v>
      </c>
      <c r="E16" s="177">
        <v>3.0289999999999964</v>
      </c>
      <c r="F16" s="144">
        <v>415.22200000000004</v>
      </c>
      <c r="G16" s="141">
        <v>133.661</v>
      </c>
      <c r="H16" s="177">
        <v>-281.56100000000004</v>
      </c>
    </row>
    <row r="17" spans="1:8" x14ac:dyDescent="0.2">
      <c r="A17" s="398"/>
      <c r="B17" s="533" t="s">
        <v>206</v>
      </c>
      <c r="C17" s="144">
        <v>300.76400000000001</v>
      </c>
      <c r="D17" s="96">
        <v>54.494</v>
      </c>
      <c r="E17" s="689">
        <v>-246.27</v>
      </c>
      <c r="F17" s="144">
        <v>3296.2240000000002</v>
      </c>
      <c r="G17" s="141">
        <v>1723.5169999999998</v>
      </c>
      <c r="H17" s="177">
        <v>-1572.7070000000003</v>
      </c>
    </row>
    <row r="18" spans="1:8" x14ac:dyDescent="0.2">
      <c r="A18" s="398"/>
      <c r="B18" s="533" t="s">
        <v>280</v>
      </c>
      <c r="C18" s="143">
        <v>0</v>
      </c>
      <c r="D18" s="143">
        <v>0</v>
      </c>
      <c r="E18" s="179">
        <v>0</v>
      </c>
      <c r="F18" s="144">
        <v>97.603999999999999</v>
      </c>
      <c r="G18" s="141">
        <v>535.928</v>
      </c>
      <c r="H18" s="177">
        <v>438.32400000000001</v>
      </c>
    </row>
    <row r="19" spans="1:8" x14ac:dyDescent="0.2">
      <c r="A19" s="398"/>
      <c r="B19" s="533" t="s">
        <v>540</v>
      </c>
      <c r="C19" s="144">
        <v>181.23400000000001</v>
      </c>
      <c r="D19" s="141">
        <v>25.143999999999998</v>
      </c>
      <c r="E19" s="177">
        <v>-156.09</v>
      </c>
      <c r="F19" s="144">
        <v>2633.2220000000002</v>
      </c>
      <c r="G19" s="141">
        <v>968.7679999999998</v>
      </c>
      <c r="H19" s="177">
        <v>-1664.4540000000004</v>
      </c>
    </row>
    <row r="20" spans="1:8" x14ac:dyDescent="0.2">
      <c r="A20" s="398"/>
      <c r="B20" s="533" t="s">
        <v>236</v>
      </c>
      <c r="C20" s="96">
        <v>19.210999999999999</v>
      </c>
      <c r="D20" s="141">
        <v>180.41</v>
      </c>
      <c r="E20" s="177">
        <v>161.19900000000001</v>
      </c>
      <c r="F20" s="144">
        <v>289.37899999999996</v>
      </c>
      <c r="G20" s="141">
        <v>1963.3580000000002</v>
      </c>
      <c r="H20" s="177">
        <v>1673.9790000000003</v>
      </c>
    </row>
    <row r="21" spans="1:8" x14ac:dyDescent="0.2">
      <c r="A21" s="398"/>
      <c r="B21" s="533" t="s">
        <v>208</v>
      </c>
      <c r="C21" s="96">
        <v>73.938999999999993</v>
      </c>
      <c r="D21" s="144">
        <v>45.423000000000002</v>
      </c>
      <c r="E21" s="177">
        <v>-28.515999999999991</v>
      </c>
      <c r="F21" s="144">
        <v>956.2589999999999</v>
      </c>
      <c r="G21" s="144">
        <v>950.19200000000001</v>
      </c>
      <c r="H21" s="177">
        <v>-6.0669999999998936</v>
      </c>
    </row>
    <row r="22" spans="1:8" x14ac:dyDescent="0.2">
      <c r="A22" s="398"/>
      <c r="B22" s="533" t="s">
        <v>237</v>
      </c>
      <c r="C22" s="96">
        <v>32.923000000000002</v>
      </c>
      <c r="D22" s="96">
        <v>0.127</v>
      </c>
      <c r="E22" s="689">
        <v>-32.795999999999999</v>
      </c>
      <c r="F22" s="144">
        <v>464.09500000000003</v>
      </c>
      <c r="G22" s="96">
        <v>4.9110000000000005</v>
      </c>
      <c r="H22" s="177">
        <v>-459.18400000000003</v>
      </c>
    </row>
    <row r="23" spans="1:8" x14ac:dyDescent="0.2">
      <c r="A23" s="398"/>
      <c r="B23" s="533" t="s">
        <v>238</v>
      </c>
      <c r="C23" s="96">
        <v>106.744</v>
      </c>
      <c r="D23" s="96">
        <v>12.206</v>
      </c>
      <c r="E23" s="689">
        <v>-94.537999999999997</v>
      </c>
      <c r="F23" s="144">
        <v>754.76499999999999</v>
      </c>
      <c r="G23" s="141">
        <v>501.84800000000001</v>
      </c>
      <c r="H23" s="177">
        <v>-252.91699999999997</v>
      </c>
    </row>
    <row r="24" spans="1:8" x14ac:dyDescent="0.2">
      <c r="A24" s="398"/>
      <c r="B24" s="651" t="s">
        <v>239</v>
      </c>
      <c r="C24" s="144">
        <v>34.331000000000358</v>
      </c>
      <c r="D24" s="141">
        <v>180.5100000000001</v>
      </c>
      <c r="E24" s="177">
        <v>146.17899999999975</v>
      </c>
      <c r="F24" s="144">
        <v>728.71399999999994</v>
      </c>
      <c r="G24" s="141">
        <v>1392.4150000000027</v>
      </c>
      <c r="H24" s="177">
        <v>663.70100000000275</v>
      </c>
    </row>
    <row r="25" spans="1:8" x14ac:dyDescent="0.2">
      <c r="A25" s="632" t="s">
        <v>438</v>
      </c>
      <c r="C25" s="146">
        <v>1140.3550000000002</v>
      </c>
      <c r="D25" s="146">
        <v>892.35500000000002</v>
      </c>
      <c r="E25" s="178">
        <v>-248.00000000000023</v>
      </c>
      <c r="F25" s="146">
        <v>13028.799000000001</v>
      </c>
      <c r="G25" s="146">
        <v>13420.223000000002</v>
      </c>
      <c r="H25" s="178">
        <v>391.42400000000089</v>
      </c>
    </row>
    <row r="26" spans="1:8" x14ac:dyDescent="0.2">
      <c r="A26" s="650"/>
      <c r="B26" s="649" t="s">
        <v>210</v>
      </c>
      <c r="C26" s="144">
        <v>34.819000000000003</v>
      </c>
      <c r="D26" s="141">
        <v>32.613</v>
      </c>
      <c r="E26" s="179">
        <v>-2.2060000000000031</v>
      </c>
      <c r="F26" s="144">
        <v>626.072</v>
      </c>
      <c r="G26" s="141">
        <v>213.27199999999999</v>
      </c>
      <c r="H26" s="179">
        <v>-412.8</v>
      </c>
    </row>
    <row r="27" spans="1:8" x14ac:dyDescent="0.2">
      <c r="A27" s="399"/>
      <c r="B27" s="533" t="s">
        <v>672</v>
      </c>
      <c r="C27" s="144">
        <v>0</v>
      </c>
      <c r="D27" s="144">
        <v>31.495000000000001</v>
      </c>
      <c r="E27" s="177">
        <v>31.495000000000001</v>
      </c>
      <c r="F27" s="144">
        <v>29.003</v>
      </c>
      <c r="G27" s="96">
        <v>218.85500000000002</v>
      </c>
      <c r="H27" s="177">
        <v>189.85200000000003</v>
      </c>
    </row>
    <row r="28" spans="1:8" x14ac:dyDescent="0.2">
      <c r="A28" s="399"/>
      <c r="B28" s="533" t="s">
        <v>240</v>
      </c>
      <c r="C28" s="144">
        <v>71.149000000000001</v>
      </c>
      <c r="D28" s="144">
        <v>0</v>
      </c>
      <c r="E28" s="177">
        <v>-71.149000000000001</v>
      </c>
      <c r="F28" s="144">
        <v>236.80599999999998</v>
      </c>
      <c r="G28" s="96">
        <v>33.088999999999999</v>
      </c>
      <c r="H28" s="177">
        <v>-203.71699999999998</v>
      </c>
    </row>
    <row r="29" spans="1:8" x14ac:dyDescent="0.2">
      <c r="A29" s="399"/>
      <c r="B29" s="533" t="s">
        <v>665</v>
      </c>
      <c r="C29" s="144">
        <v>160.04599999999999</v>
      </c>
      <c r="D29" s="144">
        <v>0</v>
      </c>
      <c r="E29" s="177">
        <v>-160.04599999999999</v>
      </c>
      <c r="F29" s="144">
        <v>403.29100000000005</v>
      </c>
      <c r="G29" s="144">
        <v>0</v>
      </c>
      <c r="H29" s="177">
        <v>-403.29100000000005</v>
      </c>
    </row>
    <row r="30" spans="1:8" x14ac:dyDescent="0.2">
      <c r="A30" s="399"/>
      <c r="B30" s="651" t="s">
        <v>517</v>
      </c>
      <c r="C30" s="96">
        <v>0.10500000000001819</v>
      </c>
      <c r="D30" s="144">
        <v>0</v>
      </c>
      <c r="E30" s="685">
        <v>-0.10500000000001819</v>
      </c>
      <c r="F30" s="144">
        <v>240.82900000000018</v>
      </c>
      <c r="G30" s="141">
        <v>107.52699999999993</v>
      </c>
      <c r="H30" s="177">
        <v>-133.30200000000025</v>
      </c>
    </row>
    <row r="31" spans="1:8" x14ac:dyDescent="0.2">
      <c r="A31" s="632" t="s">
        <v>337</v>
      </c>
      <c r="C31" s="146">
        <v>266.11900000000003</v>
      </c>
      <c r="D31" s="146">
        <v>64.108000000000004</v>
      </c>
      <c r="E31" s="178">
        <v>-202.01100000000002</v>
      </c>
      <c r="F31" s="146">
        <v>1536.0010000000002</v>
      </c>
      <c r="G31" s="146">
        <v>572.74299999999994</v>
      </c>
      <c r="H31" s="178">
        <v>-963.25800000000027</v>
      </c>
    </row>
    <row r="32" spans="1:8" x14ac:dyDescent="0.2">
      <c r="A32" s="650"/>
      <c r="B32" s="649" t="s">
        <v>213</v>
      </c>
      <c r="C32" s="144">
        <v>131.63200000000001</v>
      </c>
      <c r="D32" s="141">
        <v>0</v>
      </c>
      <c r="E32" s="179">
        <v>-131.63200000000001</v>
      </c>
      <c r="F32" s="144">
        <v>697.91700000000014</v>
      </c>
      <c r="G32" s="141">
        <v>0</v>
      </c>
      <c r="H32" s="179">
        <v>-697.91700000000014</v>
      </c>
    </row>
    <row r="33" spans="1:8" x14ac:dyDescent="0.2">
      <c r="A33" s="399"/>
      <c r="B33" s="533" t="s">
        <v>216</v>
      </c>
      <c r="C33" s="144">
        <v>0</v>
      </c>
      <c r="D33" s="144">
        <v>0</v>
      </c>
      <c r="E33" s="177">
        <v>0</v>
      </c>
      <c r="F33" s="144">
        <v>151.66900000000001</v>
      </c>
      <c r="G33" s="144">
        <v>107.628</v>
      </c>
      <c r="H33" s="177">
        <v>-44.041000000000011</v>
      </c>
    </row>
    <row r="34" spans="1:8" x14ac:dyDescent="0.2">
      <c r="A34" s="399"/>
      <c r="B34" s="533" t="s">
        <v>241</v>
      </c>
      <c r="C34" s="96">
        <v>1.7000000000000001E-2</v>
      </c>
      <c r="D34" s="144">
        <v>248.78700000000001</v>
      </c>
      <c r="E34" s="685">
        <v>248.77</v>
      </c>
      <c r="F34" s="144">
        <v>39.053000000000004</v>
      </c>
      <c r="G34" s="144">
        <v>3200.741</v>
      </c>
      <c r="H34" s="177">
        <v>3161.6880000000001</v>
      </c>
    </row>
    <row r="35" spans="1:8" x14ac:dyDescent="0.2">
      <c r="A35" s="399"/>
      <c r="B35" s="533" t="s">
        <v>218</v>
      </c>
      <c r="C35" s="144">
        <v>0</v>
      </c>
      <c r="D35" s="96">
        <v>17.198</v>
      </c>
      <c r="E35" s="689">
        <v>17.198</v>
      </c>
      <c r="F35" s="144">
        <v>7.3760000000000003</v>
      </c>
      <c r="G35" s="144">
        <v>460.06899999999996</v>
      </c>
      <c r="H35" s="177">
        <v>452.69299999999998</v>
      </c>
    </row>
    <row r="36" spans="1:8" x14ac:dyDescent="0.2">
      <c r="A36" s="399"/>
      <c r="B36" s="651" t="s">
        <v>219</v>
      </c>
      <c r="C36" s="144">
        <v>0</v>
      </c>
      <c r="D36" s="96">
        <v>0.18799999999998818</v>
      </c>
      <c r="E36" s="689">
        <v>0.18799999999998818</v>
      </c>
      <c r="F36" s="144">
        <v>255.6099999999999</v>
      </c>
      <c r="G36" s="144">
        <v>784.28299999999945</v>
      </c>
      <c r="H36" s="177">
        <v>528.67299999999955</v>
      </c>
    </row>
    <row r="37" spans="1:8" x14ac:dyDescent="0.2">
      <c r="A37" s="632" t="s">
        <v>439</v>
      </c>
      <c r="C37" s="146">
        <v>131.649</v>
      </c>
      <c r="D37" s="146">
        <v>266.173</v>
      </c>
      <c r="E37" s="178">
        <v>134.524</v>
      </c>
      <c r="F37" s="146">
        <v>1151.625</v>
      </c>
      <c r="G37" s="146">
        <v>4552.7209999999995</v>
      </c>
      <c r="H37" s="178">
        <v>3401.0959999999995</v>
      </c>
    </row>
    <row r="38" spans="1:8" x14ac:dyDescent="0.2">
      <c r="A38" s="650"/>
      <c r="B38" s="649" t="s">
        <v>533</v>
      </c>
      <c r="C38" s="144">
        <v>11.708</v>
      </c>
      <c r="D38" s="141">
        <v>0</v>
      </c>
      <c r="E38" s="177">
        <v>-11.708</v>
      </c>
      <c r="F38" s="144">
        <v>129.89000000000001</v>
      </c>
      <c r="G38" s="141">
        <v>0.82899999999999996</v>
      </c>
      <c r="H38" s="179">
        <v>-129.06100000000001</v>
      </c>
    </row>
    <row r="39" spans="1:8" x14ac:dyDescent="0.2">
      <c r="A39" s="399"/>
      <c r="B39" s="533" t="s">
        <v>636</v>
      </c>
      <c r="C39" s="144">
        <v>0</v>
      </c>
      <c r="D39" s="96">
        <v>5.0000000000000001E-3</v>
      </c>
      <c r="E39" s="689">
        <v>5.0000000000000001E-3</v>
      </c>
      <c r="F39" s="404">
        <v>40.275000000000006</v>
      </c>
      <c r="G39" s="96">
        <v>3.6999999999999998E-2</v>
      </c>
      <c r="H39" s="177">
        <v>-40.238000000000007</v>
      </c>
    </row>
    <row r="40" spans="1:8" x14ac:dyDescent="0.2">
      <c r="A40" s="399"/>
      <c r="B40" s="533" t="s">
        <v>607</v>
      </c>
      <c r="C40" s="141">
        <v>36.494</v>
      </c>
      <c r="D40" s="141">
        <v>0</v>
      </c>
      <c r="E40" s="179">
        <v>-36.494</v>
      </c>
      <c r="F40" s="96">
        <v>780.26900000000001</v>
      </c>
      <c r="G40" s="141">
        <v>30.89</v>
      </c>
      <c r="H40" s="177">
        <v>-749.37900000000002</v>
      </c>
    </row>
    <row r="41" spans="1:8" x14ac:dyDescent="0.2">
      <c r="A41" s="399"/>
      <c r="B41" s="533" t="s">
        <v>684</v>
      </c>
      <c r="C41" s="144">
        <v>0</v>
      </c>
      <c r="D41" s="144">
        <v>0</v>
      </c>
      <c r="E41" s="177">
        <v>0</v>
      </c>
      <c r="F41" s="96">
        <v>192.98700000000002</v>
      </c>
      <c r="G41" s="141">
        <v>0</v>
      </c>
      <c r="H41" s="177">
        <v>-192.98700000000002</v>
      </c>
    </row>
    <row r="42" spans="1:8" x14ac:dyDescent="0.2">
      <c r="A42" s="399"/>
      <c r="B42" s="533" t="s">
        <v>603</v>
      </c>
      <c r="C42" s="144">
        <v>33.180999999999997</v>
      </c>
      <c r="D42" s="144">
        <v>0</v>
      </c>
      <c r="E42" s="177">
        <v>-33.180999999999997</v>
      </c>
      <c r="F42" s="144">
        <v>154.613</v>
      </c>
      <c r="G42" s="144">
        <v>64.986000000000004</v>
      </c>
      <c r="H42" s="177">
        <v>-89.626999999999995</v>
      </c>
    </row>
    <row r="43" spans="1:8" x14ac:dyDescent="0.2">
      <c r="A43" s="399"/>
      <c r="B43" s="651" t="s">
        <v>242</v>
      </c>
      <c r="C43" s="141">
        <v>2.652000000000001</v>
      </c>
      <c r="D43" s="141">
        <v>7.0000000000000007E-2</v>
      </c>
      <c r="E43" s="689">
        <v>-2.5820000000000012</v>
      </c>
      <c r="F43" s="141">
        <v>7.7509999999999764</v>
      </c>
      <c r="G43" s="144">
        <v>5.8530000000000086</v>
      </c>
      <c r="H43" s="179">
        <v>-1.8979999999999677</v>
      </c>
    </row>
    <row r="44" spans="1:8" x14ac:dyDescent="0.2">
      <c r="A44" s="486" t="s">
        <v>455</v>
      </c>
      <c r="B44" s="476"/>
      <c r="C44" s="146">
        <v>84.034999999999997</v>
      </c>
      <c r="D44" s="725">
        <v>7.5000000000000011E-2</v>
      </c>
      <c r="E44" s="178">
        <v>-83.96</v>
      </c>
      <c r="F44" s="146">
        <v>1305.7850000000001</v>
      </c>
      <c r="G44" s="146">
        <v>102.59500000000001</v>
      </c>
      <c r="H44" s="178">
        <v>-1203.19</v>
      </c>
    </row>
    <row r="45" spans="1:8" x14ac:dyDescent="0.2">
      <c r="A45" s="150" t="s">
        <v>114</v>
      </c>
      <c r="B45" s="150"/>
      <c r="C45" s="150">
        <v>1743.9660000000001</v>
      </c>
      <c r="D45" s="180">
        <v>1419.8440000000003</v>
      </c>
      <c r="E45" s="150">
        <v>-324.12199999999984</v>
      </c>
      <c r="F45" s="150">
        <v>19589.960999999999</v>
      </c>
      <c r="G45" s="180">
        <v>21390.772000000008</v>
      </c>
      <c r="H45" s="150">
        <v>1800.8110000000088</v>
      </c>
    </row>
    <row r="46" spans="1:8" x14ac:dyDescent="0.2">
      <c r="A46" s="225" t="s">
        <v>440</v>
      </c>
      <c r="B46" s="152"/>
      <c r="C46" s="152">
        <v>397.64600000000002</v>
      </c>
      <c r="D46" s="740">
        <v>32.613</v>
      </c>
      <c r="E46" s="152">
        <v>-365.03300000000002</v>
      </c>
      <c r="F46" s="152">
        <v>2216.4760000000001</v>
      </c>
      <c r="G46" s="152">
        <v>441.42599999999999</v>
      </c>
      <c r="H46" s="152">
        <v>-1775.0500000000002</v>
      </c>
    </row>
    <row r="47" spans="1:8" x14ac:dyDescent="0.2">
      <c r="A47" s="225" t="s">
        <v>441</v>
      </c>
      <c r="B47" s="152"/>
      <c r="C47" s="152">
        <v>1346.3200000000002</v>
      </c>
      <c r="D47" s="699">
        <v>1387.2310000000002</v>
      </c>
      <c r="E47" s="152">
        <v>40.911000000000058</v>
      </c>
      <c r="F47" s="152">
        <v>17373.485000000001</v>
      </c>
      <c r="G47" s="152">
        <v>20949.346000000009</v>
      </c>
      <c r="H47" s="152">
        <v>3575.8610000000081</v>
      </c>
    </row>
    <row r="48" spans="1:8" x14ac:dyDescent="0.2">
      <c r="A48" s="480" t="s">
        <v>442</v>
      </c>
      <c r="B48" s="154"/>
      <c r="C48" s="154">
        <v>957.74700000000007</v>
      </c>
      <c r="D48" s="154">
        <v>804.48700000000008</v>
      </c>
      <c r="E48" s="154">
        <v>-153.26</v>
      </c>
      <c r="F48" s="154">
        <v>12775.722</v>
      </c>
      <c r="G48" s="154">
        <v>13279.941999999997</v>
      </c>
      <c r="H48" s="154">
        <v>504.21999999999753</v>
      </c>
    </row>
    <row r="49" spans="1:147" x14ac:dyDescent="0.2">
      <c r="A49" s="480" t="s">
        <v>443</v>
      </c>
      <c r="B49" s="154"/>
      <c r="C49" s="154">
        <v>786.21900000000005</v>
      </c>
      <c r="D49" s="154">
        <v>615.3570000000002</v>
      </c>
      <c r="E49" s="154">
        <v>-170.86199999999985</v>
      </c>
      <c r="F49" s="154">
        <v>6814.2389999999996</v>
      </c>
      <c r="G49" s="154">
        <v>8110.8300000000108</v>
      </c>
      <c r="H49" s="154">
        <v>1296.5910000000113</v>
      </c>
    </row>
    <row r="50" spans="1:147" x14ac:dyDescent="0.2">
      <c r="A50" s="481" t="s">
        <v>444</v>
      </c>
      <c r="B50" s="478"/>
      <c r="C50" s="478">
        <v>669.303</v>
      </c>
      <c r="D50" s="466">
        <v>589.39300000000003</v>
      </c>
      <c r="E50" s="479">
        <v>-79.909999999999968</v>
      </c>
      <c r="F50" s="479">
        <v>8749.8360000000011</v>
      </c>
      <c r="G50" s="479">
        <v>10665.867999999999</v>
      </c>
      <c r="H50" s="479">
        <v>1916.0319999999974</v>
      </c>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5" priority="133" operator="between">
      <formula>0</formula>
      <formula>0.5</formula>
    </cfRule>
    <cfRule type="cellIs" dxfId="124" priority="134" operator="between">
      <formula>0</formula>
      <formula>0.49</formula>
    </cfRule>
  </conditionalFormatting>
  <conditionalFormatting sqref="C20:C23">
    <cfRule type="cellIs" dxfId="123" priority="9" operator="between">
      <formula>0</formula>
      <formula>0.5</formula>
    </cfRule>
    <cfRule type="cellIs" dxfId="122" priority="10" operator="between">
      <formula>0</formula>
      <formula>0.49</formula>
    </cfRule>
  </conditionalFormatting>
  <conditionalFormatting sqref="C30">
    <cfRule type="cellIs" dxfId="121" priority="31" operator="between">
      <formula>0</formula>
      <formula>0.5</formula>
    </cfRule>
    <cfRule type="cellIs" dxfId="120" priority="32" operator="between">
      <formula>0</formula>
      <formula>0.49</formula>
    </cfRule>
  </conditionalFormatting>
  <conditionalFormatting sqref="C34">
    <cfRule type="cellIs" dxfId="119" priority="21" operator="between">
      <formula>0</formula>
      <formula>0.5</formula>
    </cfRule>
    <cfRule type="cellIs" dxfId="118" priority="22" operator="between">
      <formula>0</formula>
      <formula>0.49</formula>
    </cfRule>
  </conditionalFormatting>
  <conditionalFormatting sqref="D12">
    <cfRule type="cellIs" dxfId="117" priority="17" operator="between">
      <formula>0</formula>
      <formula>0.5</formula>
    </cfRule>
    <cfRule type="cellIs" dxfId="116" priority="18" operator="between">
      <formula>0</formula>
      <formula>0.49</formula>
    </cfRule>
  </conditionalFormatting>
  <conditionalFormatting sqref="D16">
    <cfRule type="cellIs" dxfId="115" priority="53" operator="between">
      <formula>0</formula>
      <formula>0.5</formula>
    </cfRule>
    <cfRule type="cellIs" dxfId="114" priority="54" operator="between">
      <formula>0</formula>
      <formula>0.49</formula>
    </cfRule>
  </conditionalFormatting>
  <conditionalFormatting sqref="D36">
    <cfRule type="cellIs" dxfId="113" priority="6" operator="between">
      <formula>0</formula>
      <formula>0.49</formula>
    </cfRule>
  </conditionalFormatting>
  <conditionalFormatting sqref="D39">
    <cfRule type="cellIs" dxfId="112" priority="4" operator="between">
      <formula>0</formula>
      <formula>0.49</formula>
    </cfRule>
  </conditionalFormatting>
  <conditionalFormatting sqref="D43:D44">
    <cfRule type="cellIs" dxfId="111" priority="29" operator="between">
      <formula>0</formula>
      <formula>0.5</formula>
    </cfRule>
    <cfRule type="cellIs" dxfId="110" priority="30" operator="between">
      <formula>0</formula>
      <formula>0.49</formula>
    </cfRule>
  </conditionalFormatting>
  <conditionalFormatting sqref="D7:E7">
    <cfRule type="cellIs" dxfId="109" priority="97" operator="between">
      <formula>0</formula>
      <formula>0.5</formula>
    </cfRule>
    <cfRule type="cellIs" dxfId="108" priority="98" operator="between">
      <formula>0</formula>
      <formula>0.49</formula>
    </cfRule>
  </conditionalFormatting>
  <conditionalFormatting sqref="D11:E11">
    <cfRule type="cellIs" dxfId="107" priority="19" operator="between">
      <formula>0</formula>
      <formula>0.5</formula>
    </cfRule>
    <cfRule type="cellIs" dxfId="106" priority="20" operator="between">
      <formula>0</formula>
      <formula>0.49</formula>
    </cfRule>
  </conditionalFormatting>
  <conditionalFormatting sqref="D17:E17">
    <cfRule type="cellIs" dxfId="105" priority="23" operator="between">
      <formula>0</formula>
      <formula>0.5</formula>
    </cfRule>
    <cfRule type="cellIs" dxfId="104" priority="24" operator="between">
      <formula>0</formula>
      <formula>0.49</formula>
    </cfRule>
  </conditionalFormatting>
  <conditionalFormatting sqref="D22:E23">
    <cfRule type="cellIs" dxfId="103" priority="101" operator="between">
      <formula>0</formula>
      <formula>0.5</formula>
    </cfRule>
    <cfRule type="cellIs" dxfId="102" priority="102" operator="between">
      <formula>0</formula>
      <formula>0.49</formula>
    </cfRule>
  </conditionalFormatting>
  <conditionalFormatting sqref="D35:E35">
    <cfRule type="cellIs" dxfId="101" priority="138" operator="between">
      <formula>0</formula>
      <formula>0.49</formula>
    </cfRule>
  </conditionalFormatting>
  <conditionalFormatting sqref="D35:E36">
    <cfRule type="cellIs" dxfId="100" priority="5" operator="between">
      <formula>0</formula>
      <formula>0.5</formula>
    </cfRule>
  </conditionalFormatting>
  <conditionalFormatting sqref="D39:E39">
    <cfRule type="cellIs" dxfId="99" priority="1" operator="between">
      <formula>0</formula>
      <formula>0.5</formula>
    </cfRule>
  </conditionalFormatting>
  <conditionalFormatting sqref="E30">
    <cfRule type="cellIs" dxfId="98" priority="7" operator="between">
      <formula>0</formula>
      <formula>0.5</formula>
    </cfRule>
    <cfRule type="cellIs" dxfId="97" priority="8" operator="between">
      <formula>-0.49</formula>
      <formula>0.49</formula>
    </cfRule>
  </conditionalFormatting>
  <conditionalFormatting sqref="E34">
    <cfRule type="cellIs" dxfId="96" priority="27" operator="between">
      <formula>0</formula>
      <formula>0.5</formula>
    </cfRule>
    <cfRule type="cellIs" dxfId="95" priority="28" operator="between">
      <formula>0</formula>
      <formula>0.49</formula>
    </cfRule>
  </conditionalFormatting>
  <conditionalFormatting sqref="E36">
    <cfRule type="cellIs" dxfId="94" priority="52" operator="between">
      <formula>-0.49</formula>
      <formula>0</formula>
    </cfRule>
  </conditionalFormatting>
  <conditionalFormatting sqref="E39">
    <cfRule type="cellIs" dxfId="93" priority="2" operator="between">
      <formula>-0.49</formula>
      <formula>0</formula>
    </cfRule>
  </conditionalFormatting>
  <conditionalFormatting sqref="E43:F43">
    <cfRule type="cellIs" dxfId="92" priority="11" operator="between">
      <formula>0</formula>
      <formula>0.5</formula>
    </cfRule>
    <cfRule type="cellIs" dxfId="91" priority="12" operator="between">
      <formula>0</formula>
      <formula>0.49</formula>
    </cfRule>
  </conditionalFormatting>
  <conditionalFormatting sqref="F40:F41">
    <cfRule type="cellIs" dxfId="90" priority="57" operator="between">
      <formula>0</formula>
      <formula>0.5</formula>
    </cfRule>
    <cfRule type="cellIs" dxfId="89" priority="58" operator="between">
      <formula>0</formula>
      <formula>0.49</formula>
    </cfRule>
  </conditionalFormatting>
  <conditionalFormatting sqref="G22">
    <cfRule type="cellIs" dxfId="88" priority="151" operator="between">
      <formula>0</formula>
      <formula>0.5</formula>
    </cfRule>
    <cfRule type="cellIs" dxfId="87" priority="152" operator="between">
      <formula>0</formula>
      <formula>0.49</formula>
    </cfRule>
  </conditionalFormatting>
  <conditionalFormatting sqref="G27:G28">
    <cfRule type="cellIs" dxfId="86" priority="47" operator="between">
      <formula>0</formula>
      <formula>0.5</formula>
    </cfRule>
    <cfRule type="cellIs" dxfId="85" priority="48" operator="between">
      <formula>0</formula>
      <formula>0.49</formula>
    </cfRule>
  </conditionalFormatting>
  <conditionalFormatting sqref="G39:G40">
    <cfRule type="cellIs" dxfId="84" priority="13" operator="between">
      <formula>0</formula>
      <formula>0.5</formula>
    </cfRule>
    <cfRule type="cellIs" dxfId="83" priority="14"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9">
        <f>INDICE!A3</f>
        <v>45688</v>
      </c>
      <c r="C3" s="780"/>
      <c r="D3" s="780" t="s">
        <v>115</v>
      </c>
      <c r="E3" s="780"/>
      <c r="F3" s="780" t="s">
        <v>116</v>
      </c>
      <c r="G3" s="780"/>
      <c r="H3" s="780"/>
    </row>
    <row r="4" spans="1:8" x14ac:dyDescent="0.2">
      <c r="A4" s="66"/>
      <c r="B4" s="82" t="s">
        <v>47</v>
      </c>
      <c r="C4" s="82" t="s">
        <v>445</v>
      </c>
      <c r="D4" s="82" t="s">
        <v>47</v>
      </c>
      <c r="E4" s="82" t="s">
        <v>445</v>
      </c>
      <c r="F4" s="82" t="s">
        <v>47</v>
      </c>
      <c r="G4" s="83" t="s">
        <v>445</v>
      </c>
      <c r="H4" s="83" t="s">
        <v>121</v>
      </c>
    </row>
    <row r="5" spans="1:8" x14ac:dyDescent="0.2">
      <c r="A5" t="s">
        <v>592</v>
      </c>
      <c r="B5" s="731">
        <v>0.40699999999999997</v>
      </c>
      <c r="C5" s="73" t="s">
        <v>142</v>
      </c>
      <c r="D5" s="732">
        <v>0.40699999999999997</v>
      </c>
      <c r="E5" s="73" t="s">
        <v>142</v>
      </c>
      <c r="F5" s="732">
        <v>1.0055399999999999</v>
      </c>
      <c r="G5" s="187">
        <v>58.853080568720372</v>
      </c>
      <c r="H5" s="474">
        <v>100</v>
      </c>
    </row>
    <row r="6" spans="1:8" x14ac:dyDescent="0.2">
      <c r="A6" s="188" t="s">
        <v>244</v>
      </c>
      <c r="B6" s="739">
        <v>0.40699999999999997</v>
      </c>
      <c r="C6" s="722" t="s">
        <v>142</v>
      </c>
      <c r="D6" s="730">
        <v>0.40699999999999997</v>
      </c>
      <c r="E6" s="722" t="s">
        <v>142</v>
      </c>
      <c r="F6" s="733">
        <v>1.0055399999999999</v>
      </c>
      <c r="G6" s="188">
        <v>58.853080568720372</v>
      </c>
      <c r="H6" s="188">
        <v>100</v>
      </c>
    </row>
    <row r="7" spans="1:8" x14ac:dyDescent="0.2">
      <c r="A7" s="557" t="s">
        <v>245</v>
      </c>
      <c r="B7" s="680">
        <f>B6/'Consumo PP'!B11*100</f>
        <v>8.3705305210366246E-3</v>
      </c>
      <c r="C7" s="620"/>
      <c r="D7" s="680">
        <f>D6/'Consumo PP'!D11*100</f>
        <v>8.3705305210366246E-3</v>
      </c>
      <c r="E7" s="620"/>
      <c r="F7" s="680">
        <f>F6/'Consumo PP'!F11*100</f>
        <v>1.6891007284519696E-3</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5"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82"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83">
        <f>INDICE!A3</f>
        <v>45688</v>
      </c>
      <c r="C3" s="783"/>
      <c r="D3" s="781" t="s">
        <v>115</v>
      </c>
      <c r="E3" s="781"/>
      <c r="F3" s="781" t="s">
        <v>116</v>
      </c>
      <c r="G3" s="781"/>
    </row>
    <row r="4" spans="1:7" x14ac:dyDescent="0.2">
      <c r="A4" s="66"/>
      <c r="B4" s="608" t="s">
        <v>47</v>
      </c>
      <c r="C4" s="196" t="s">
        <v>445</v>
      </c>
      <c r="D4" s="608" t="s">
        <v>47</v>
      </c>
      <c r="E4" s="196" t="s">
        <v>445</v>
      </c>
      <c r="F4" s="608" t="s">
        <v>47</v>
      </c>
      <c r="G4" s="196" t="s">
        <v>445</v>
      </c>
    </row>
    <row r="5" spans="1:7" ht="15" x14ac:dyDescent="0.25">
      <c r="A5" s="415" t="s">
        <v>114</v>
      </c>
      <c r="B5" s="418">
        <v>5306.3580000000002</v>
      </c>
      <c r="C5" s="416">
        <v>-7.4959808965764676</v>
      </c>
      <c r="D5" s="417">
        <v>5306.3580000000002</v>
      </c>
      <c r="E5" s="416">
        <v>-7.4959808965764676</v>
      </c>
      <c r="F5" s="419">
        <v>64584.257999999994</v>
      </c>
      <c r="G5" s="416">
        <v>2.7820067657866643</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673</v>
      </c>
      <c r="B1" s="3"/>
      <c r="C1" s="3"/>
      <c r="D1" s="3"/>
      <c r="E1" s="3"/>
      <c r="F1" s="3"/>
      <c r="G1" s="3"/>
    </row>
    <row r="2" spans="1:8" ht="15.75" x14ac:dyDescent="0.25">
      <c r="A2" s="2"/>
      <c r="B2" s="89"/>
      <c r="C2" s="3"/>
      <c r="D2" s="3"/>
      <c r="E2" s="3"/>
      <c r="F2" s="3"/>
      <c r="G2" s="3"/>
      <c r="H2" s="55" t="s">
        <v>151</v>
      </c>
    </row>
    <row r="3" spans="1:8" x14ac:dyDescent="0.2">
      <c r="A3" s="70"/>
      <c r="B3" s="779">
        <f>INDICE!A3</f>
        <v>45688</v>
      </c>
      <c r="C3" s="780"/>
      <c r="D3" s="780" t="s">
        <v>115</v>
      </c>
      <c r="E3" s="780"/>
      <c r="F3" s="780" t="s">
        <v>116</v>
      </c>
      <c r="G3" s="780"/>
      <c r="H3" s="780"/>
    </row>
    <row r="4" spans="1:8" x14ac:dyDescent="0.2">
      <c r="A4" s="66"/>
      <c r="B4" s="63" t="s">
        <v>47</v>
      </c>
      <c r="C4" s="63" t="s">
        <v>417</v>
      </c>
      <c r="D4" s="63" t="s">
        <v>47</v>
      </c>
      <c r="E4" s="63" t="s">
        <v>417</v>
      </c>
      <c r="F4" s="63" t="s">
        <v>47</v>
      </c>
      <c r="G4" s="64" t="s">
        <v>417</v>
      </c>
      <c r="H4" s="64" t="s">
        <v>121</v>
      </c>
    </row>
    <row r="5" spans="1:8" x14ac:dyDescent="0.2">
      <c r="A5" s="3" t="s">
        <v>509</v>
      </c>
      <c r="B5" s="300">
        <v>128.15100000000001</v>
      </c>
      <c r="C5" s="72">
        <v>-4.3884714958256374</v>
      </c>
      <c r="D5" s="71">
        <v>128.15100000000001</v>
      </c>
      <c r="E5" s="72">
        <v>-4.3884714958256374</v>
      </c>
      <c r="F5" s="71">
        <v>1245.336</v>
      </c>
      <c r="G5" s="72">
        <v>0.78428674902583351</v>
      </c>
      <c r="H5" s="303">
        <v>1.9761572797360425</v>
      </c>
    </row>
    <row r="6" spans="1:8" x14ac:dyDescent="0.2">
      <c r="A6" s="3" t="s">
        <v>48</v>
      </c>
      <c r="B6" s="301">
        <v>788.24999999999989</v>
      </c>
      <c r="C6" s="59">
        <v>-7.8711306167053507</v>
      </c>
      <c r="D6" s="58">
        <v>788.24999999999989</v>
      </c>
      <c r="E6" s="59">
        <v>-7.8711306167053507</v>
      </c>
      <c r="F6" s="58">
        <v>9701.8659999999982</v>
      </c>
      <c r="G6" s="59">
        <v>-0.43644577215930047</v>
      </c>
      <c r="H6" s="304">
        <v>15.395373716750818</v>
      </c>
    </row>
    <row r="7" spans="1:8" x14ac:dyDescent="0.2">
      <c r="A7" s="3" t="s">
        <v>49</v>
      </c>
      <c r="B7" s="301">
        <v>832.45900000000006</v>
      </c>
      <c r="C7" s="59">
        <v>-12.091800744273266</v>
      </c>
      <c r="D7" s="58">
        <v>832.45900000000006</v>
      </c>
      <c r="E7" s="73">
        <v>-12.091800744273266</v>
      </c>
      <c r="F7" s="58">
        <v>10254.762000000001</v>
      </c>
      <c r="G7" s="59">
        <v>3.2647939942903603</v>
      </c>
      <c r="H7" s="304">
        <v>16.272734891033856</v>
      </c>
    </row>
    <row r="8" spans="1:8" x14ac:dyDescent="0.2">
      <c r="A8" s="3" t="s">
        <v>122</v>
      </c>
      <c r="B8" s="301">
        <v>2016.4380000000003</v>
      </c>
      <c r="C8" s="73">
        <v>-12.294234163544409</v>
      </c>
      <c r="D8" s="58">
        <v>2016.4380000000003</v>
      </c>
      <c r="E8" s="59">
        <v>-12.294234163544409</v>
      </c>
      <c r="F8" s="58">
        <v>25121.298000000003</v>
      </c>
      <c r="G8" s="59">
        <v>-2.614872654203817</v>
      </c>
      <c r="H8" s="304">
        <v>39.863647978632663</v>
      </c>
    </row>
    <row r="9" spans="1:8" x14ac:dyDescent="0.2">
      <c r="A9" s="3" t="s">
        <v>123</v>
      </c>
      <c r="B9" s="301">
        <v>352.94900000000001</v>
      </c>
      <c r="C9" s="59">
        <v>-21.614616877723339</v>
      </c>
      <c r="D9" s="58">
        <v>352.94900000000001</v>
      </c>
      <c r="E9" s="59">
        <v>-21.614616877723339</v>
      </c>
      <c r="F9" s="58">
        <v>4559.9629999999997</v>
      </c>
      <c r="G9" s="73">
        <v>10.637144102167438</v>
      </c>
      <c r="H9" s="304">
        <v>7.235962083949234</v>
      </c>
    </row>
    <row r="10" spans="1:8" x14ac:dyDescent="0.2">
      <c r="A10" s="66" t="s">
        <v>584</v>
      </c>
      <c r="B10" s="302">
        <v>1030.2199999999993</v>
      </c>
      <c r="C10" s="75">
        <v>6.0450255431587685</v>
      </c>
      <c r="D10" s="74">
        <v>1030.2199999999993</v>
      </c>
      <c r="E10" s="75">
        <v>6.0450255431587685</v>
      </c>
      <c r="F10" s="74">
        <v>12134.835999999998</v>
      </c>
      <c r="G10" s="75">
        <v>9.8614550017784985</v>
      </c>
      <c r="H10" s="305">
        <v>19.256124049897373</v>
      </c>
    </row>
    <row r="11" spans="1:8" x14ac:dyDescent="0.2">
      <c r="A11" s="76" t="s">
        <v>114</v>
      </c>
      <c r="B11" s="77">
        <v>5148.4669999999987</v>
      </c>
      <c r="C11" s="78">
        <v>-8.9967340426867306</v>
      </c>
      <c r="D11" s="77">
        <v>5148.4669999999987</v>
      </c>
      <c r="E11" s="78">
        <v>-8.9967340426867146</v>
      </c>
      <c r="F11" s="77">
        <v>63018.061000000002</v>
      </c>
      <c r="G11" s="78">
        <v>1.8497663258182651</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81" priority="3" operator="between">
      <formula>-0.5</formula>
      <formula>0.5</formula>
    </cfRule>
    <cfRule type="cellIs" dxfId="80" priority="4" operator="between">
      <formula>0</formula>
      <formula>0.49</formula>
    </cfRule>
  </conditionalFormatting>
  <conditionalFormatting sqref="E7">
    <cfRule type="cellIs" dxfId="79" priority="1" operator="between">
      <formula>0</formula>
      <formula>0.5</formula>
    </cfRule>
    <cfRule type="cellIs" dxfId="78"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2">
        <f>INDICE!A3</f>
        <v>45688</v>
      </c>
      <c r="B3" s="802">
        <v>41671</v>
      </c>
      <c r="C3" s="803">
        <v>41671</v>
      </c>
      <c r="D3" s="802">
        <v>41671</v>
      </c>
      <c r="E3" s="802">
        <v>41671</v>
      </c>
      <c r="F3" s="15"/>
    </row>
    <row r="4" spans="1:7" x14ac:dyDescent="0.2">
      <c r="A4" s="18" t="s">
        <v>30</v>
      </c>
      <c r="B4" s="737">
        <v>0.40699999999999997</v>
      </c>
      <c r="C4" s="421"/>
      <c r="D4" s="15" t="s">
        <v>248</v>
      </c>
      <c r="E4" s="232">
        <v>5148.4669999999987</v>
      </c>
    </row>
    <row r="5" spans="1:7" x14ac:dyDescent="0.2">
      <c r="A5" s="18" t="s">
        <v>249</v>
      </c>
      <c r="B5" s="233">
        <v>5182.2709999999997</v>
      </c>
      <c r="C5" s="232"/>
      <c r="D5" s="18" t="s">
        <v>250</v>
      </c>
      <c r="E5" s="233">
        <v>-340.28300000000002</v>
      </c>
    </row>
    <row r="6" spans="1:7" x14ac:dyDescent="0.2">
      <c r="A6" s="18" t="s">
        <v>469</v>
      </c>
      <c r="B6" s="233">
        <v>192.98100000000002</v>
      </c>
      <c r="C6" s="232"/>
      <c r="D6" s="18" t="s">
        <v>251</v>
      </c>
      <c r="E6" s="233">
        <v>161.77635000000464</v>
      </c>
    </row>
    <row r="7" spans="1:7" x14ac:dyDescent="0.2">
      <c r="A7" s="18" t="s">
        <v>470</v>
      </c>
      <c r="B7" s="233">
        <v>62.946000000000282</v>
      </c>
      <c r="C7" s="232"/>
      <c r="D7" s="18" t="s">
        <v>471</v>
      </c>
      <c r="E7" s="233">
        <v>1743.9659999999999</v>
      </c>
    </row>
    <row r="8" spans="1:7" x14ac:dyDescent="0.2">
      <c r="A8" s="18" t="s">
        <v>472</v>
      </c>
      <c r="B8" s="233">
        <v>-132.24700000000001</v>
      </c>
      <c r="C8" s="232"/>
      <c r="D8" s="18" t="s">
        <v>473</v>
      </c>
      <c r="E8" s="233">
        <v>-1419.8440000000001</v>
      </c>
    </row>
    <row r="9" spans="1:7" x14ac:dyDescent="0.2">
      <c r="A9" s="173" t="s">
        <v>58</v>
      </c>
      <c r="B9" s="174">
        <v>5306.3580000000002</v>
      </c>
      <c r="C9" s="232"/>
      <c r="D9" s="18" t="s">
        <v>253</v>
      </c>
      <c r="E9" s="233">
        <v>-431.786</v>
      </c>
    </row>
    <row r="10" spans="1:7" x14ac:dyDescent="0.2">
      <c r="A10" s="18" t="s">
        <v>252</v>
      </c>
      <c r="B10" s="233">
        <v>-157.89100000000144</v>
      </c>
      <c r="C10" s="232"/>
      <c r="D10" s="173" t="s">
        <v>474</v>
      </c>
      <c r="E10" s="174">
        <v>4862.2963500000023</v>
      </c>
      <c r="G10" s="493"/>
    </row>
    <row r="11" spans="1:7" x14ac:dyDescent="0.2">
      <c r="A11" s="173" t="s">
        <v>248</v>
      </c>
      <c r="B11" s="174">
        <v>5148.4669999999987</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9" t="s">
        <v>476</v>
      </c>
      <c r="B1" s="769"/>
      <c r="C1" s="769"/>
      <c r="D1" s="769"/>
      <c r="E1" s="191"/>
      <c r="F1" s="191"/>
      <c r="G1" s="6"/>
      <c r="H1" s="6"/>
      <c r="I1" s="6"/>
      <c r="J1" s="6"/>
    </row>
    <row r="2" spans="1:10" ht="14.25" customHeight="1" x14ac:dyDescent="0.2">
      <c r="A2" s="769"/>
      <c r="B2" s="769"/>
      <c r="C2" s="769"/>
      <c r="D2" s="769"/>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804">
        <v>2021</v>
      </c>
      <c r="B5" s="194" t="s">
        <v>600</v>
      </c>
      <c r="C5" s="690">
        <v>13.3</v>
      </c>
      <c r="D5" s="195">
        <v>4.8895899053627838</v>
      </c>
    </row>
    <row r="6" spans="1:10" ht="14.25" customHeight="1" x14ac:dyDescent="0.2">
      <c r="A6" s="804" t="s">
        <v>505</v>
      </c>
      <c r="B6" s="194" t="s">
        <v>601</v>
      </c>
      <c r="C6" s="690">
        <v>13.96</v>
      </c>
      <c r="D6" s="195">
        <v>4.9624060150375948</v>
      </c>
    </row>
    <row r="7" spans="1:10" ht="14.25" customHeight="1" x14ac:dyDescent="0.2">
      <c r="A7" s="804" t="s">
        <v>505</v>
      </c>
      <c r="B7" s="194" t="s">
        <v>602</v>
      </c>
      <c r="C7" s="690">
        <v>14.64</v>
      </c>
      <c r="D7" s="195">
        <v>4.871060171919769</v>
      </c>
    </row>
    <row r="8" spans="1:10" ht="14.25" customHeight="1" x14ac:dyDescent="0.2">
      <c r="A8" s="804" t="s">
        <v>505</v>
      </c>
      <c r="B8" s="194" t="s">
        <v>606</v>
      </c>
      <c r="C8" s="690">
        <v>15.37</v>
      </c>
      <c r="D8" s="195">
        <v>4.9863387978141978</v>
      </c>
    </row>
    <row r="9" spans="1:10" ht="14.25" customHeight="1" x14ac:dyDescent="0.2">
      <c r="A9" s="804" t="s">
        <v>505</v>
      </c>
      <c r="B9" s="194" t="s">
        <v>609</v>
      </c>
      <c r="C9" s="690">
        <v>16.12</v>
      </c>
      <c r="D9" s="195">
        <v>4.8796356538711896</v>
      </c>
    </row>
    <row r="10" spans="1:10" ht="14.25" customHeight="1" x14ac:dyDescent="0.2">
      <c r="A10" s="805" t="s">
        <v>505</v>
      </c>
      <c r="B10" s="741" t="s">
        <v>625</v>
      </c>
      <c r="C10" s="617">
        <v>16.920000000000002</v>
      </c>
      <c r="D10" s="197">
        <v>4.9627791563275476</v>
      </c>
    </row>
    <row r="11" spans="1:10" ht="14.25" customHeight="1" x14ac:dyDescent="0.2">
      <c r="A11" s="806">
        <v>2022</v>
      </c>
      <c r="B11" s="194" t="s">
        <v>632</v>
      </c>
      <c r="C11" s="690">
        <v>17.75</v>
      </c>
      <c r="D11" s="195">
        <v>4.905437352245853</v>
      </c>
    </row>
    <row r="12" spans="1:10" ht="14.25" customHeight="1" x14ac:dyDescent="0.2">
      <c r="A12" s="807" t="s">
        <v>505</v>
      </c>
      <c r="B12" s="194" t="s">
        <v>634</v>
      </c>
      <c r="C12" s="690">
        <v>18.63</v>
      </c>
      <c r="D12" s="195">
        <v>4.9577464788732337</v>
      </c>
    </row>
    <row r="13" spans="1:10" ht="14.25" customHeight="1" x14ac:dyDescent="0.2">
      <c r="A13" s="807" t="s">
        <v>505</v>
      </c>
      <c r="B13" s="194" t="s">
        <v>642</v>
      </c>
      <c r="C13" s="690">
        <v>19.55</v>
      </c>
      <c r="D13" s="195">
        <v>4.9382716049382811</v>
      </c>
    </row>
    <row r="14" spans="1:10" ht="14.25" customHeight="1" x14ac:dyDescent="0.2">
      <c r="A14" s="808" t="s">
        <v>505</v>
      </c>
      <c r="B14" s="741" t="s">
        <v>641</v>
      </c>
      <c r="C14" s="617">
        <v>18.579999999999998</v>
      </c>
      <c r="D14" s="197">
        <v>-4.9616368286445134</v>
      </c>
    </row>
    <row r="15" spans="1:10" ht="14.25" customHeight="1" x14ac:dyDescent="0.2">
      <c r="A15" s="809">
        <v>2023</v>
      </c>
      <c r="B15" s="194" t="s">
        <v>643</v>
      </c>
      <c r="C15" s="690">
        <v>17.66</v>
      </c>
      <c r="D15" s="195">
        <v>-4.9515608180839523</v>
      </c>
      <c r="F15" s="3" t="s">
        <v>365</v>
      </c>
    </row>
    <row r="16" spans="1:10" ht="14.25" customHeight="1" x14ac:dyDescent="0.2">
      <c r="A16" s="804" t="s">
        <v>505</v>
      </c>
      <c r="B16" s="194" t="s">
        <v>649</v>
      </c>
      <c r="C16" s="690">
        <v>16.79</v>
      </c>
      <c r="D16" s="195">
        <v>-4.9263873159682952</v>
      </c>
    </row>
    <row r="17" spans="1:4" ht="14.25" customHeight="1" x14ac:dyDescent="0.2">
      <c r="A17" s="804" t="s">
        <v>505</v>
      </c>
      <c r="B17" s="194" t="s">
        <v>650</v>
      </c>
      <c r="C17" s="690">
        <v>15.96</v>
      </c>
      <c r="D17" s="195">
        <v>-4.9434187016080902</v>
      </c>
    </row>
    <row r="18" spans="1:4" ht="14.25" customHeight="1" x14ac:dyDescent="0.2">
      <c r="A18" s="804" t="s">
        <v>505</v>
      </c>
      <c r="B18" s="194" t="s">
        <v>651</v>
      </c>
      <c r="C18" s="690">
        <v>15.18</v>
      </c>
      <c r="D18" s="195">
        <v>-4.8872180451127889</v>
      </c>
    </row>
    <row r="19" spans="1:4" ht="14.25" customHeight="1" x14ac:dyDescent="0.2">
      <c r="A19" s="804" t="s">
        <v>505</v>
      </c>
      <c r="B19" s="194" t="s">
        <v>666</v>
      </c>
      <c r="C19" s="690">
        <v>14.43</v>
      </c>
      <c r="D19" s="195">
        <v>-4.9407114624505928</v>
      </c>
    </row>
    <row r="20" spans="1:4" ht="14.25" customHeight="1" x14ac:dyDescent="0.2">
      <c r="A20" s="805" t="s">
        <v>505</v>
      </c>
      <c r="B20" s="741" t="s">
        <v>664</v>
      </c>
      <c r="C20" s="617">
        <v>15.14</v>
      </c>
      <c r="D20" s="197">
        <v>4.9203049203049263</v>
      </c>
    </row>
    <row r="21" spans="1:4" ht="14.25" customHeight="1" x14ac:dyDescent="0.2">
      <c r="A21" s="809">
        <v>2024</v>
      </c>
      <c r="B21" s="194" t="s">
        <v>676</v>
      </c>
      <c r="C21" s="690">
        <v>15.89</v>
      </c>
      <c r="D21" s="195">
        <v>4.9537648612945837</v>
      </c>
    </row>
    <row r="22" spans="1:4" ht="14.25" customHeight="1" x14ac:dyDescent="0.2">
      <c r="A22" s="804" t="s">
        <v>505</v>
      </c>
      <c r="B22" s="194" t="s">
        <v>677</v>
      </c>
      <c r="C22" s="690">
        <v>16.670000000000002</v>
      </c>
      <c r="D22" s="195">
        <v>4.9087476400251804</v>
      </c>
    </row>
    <row r="23" spans="1:4" ht="14.25" customHeight="1" x14ac:dyDescent="0.2">
      <c r="A23" s="804" t="s">
        <v>505</v>
      </c>
      <c r="B23" s="194" t="s">
        <v>678</v>
      </c>
      <c r="C23" s="690">
        <v>16.14</v>
      </c>
      <c r="D23" s="195">
        <v>-3.1793641271745714</v>
      </c>
    </row>
    <row r="24" spans="1:4" ht="14.25" customHeight="1" x14ac:dyDescent="0.2">
      <c r="A24" s="804" t="s">
        <v>505</v>
      </c>
      <c r="B24" s="194" t="s">
        <v>679</v>
      </c>
      <c r="C24" s="690">
        <v>15.34</v>
      </c>
      <c r="D24" s="195">
        <v>-4.9566294919454812</v>
      </c>
    </row>
    <row r="25" spans="1:4" ht="14.25" customHeight="1" x14ac:dyDescent="0.2">
      <c r="A25" s="804" t="s">
        <v>505</v>
      </c>
      <c r="B25" s="194" t="s">
        <v>680</v>
      </c>
      <c r="C25" s="690">
        <v>15.93</v>
      </c>
      <c r="D25" s="195">
        <v>3.8461538461538449</v>
      </c>
    </row>
    <row r="26" spans="1:4" ht="14.25" customHeight="1" x14ac:dyDescent="0.2">
      <c r="A26" s="805" t="s">
        <v>505</v>
      </c>
      <c r="B26" s="741" t="s">
        <v>685</v>
      </c>
      <c r="C26" s="617">
        <v>16.61</v>
      </c>
      <c r="D26" s="197">
        <v>4.2686754551161314</v>
      </c>
    </row>
    <row r="27" spans="1:4" ht="14.25" customHeight="1" x14ac:dyDescent="0.2">
      <c r="A27" s="755">
        <v>2025</v>
      </c>
      <c r="B27" s="756" t="s">
        <v>692</v>
      </c>
      <c r="C27" s="757">
        <v>16.64</v>
      </c>
      <c r="D27" s="606">
        <v>0.18061408789886296</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5:A10"/>
    <mergeCell ref="A11:A14"/>
    <mergeCell ref="A15:A20"/>
    <mergeCell ref="A21: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71" t="s">
        <v>669</v>
      </c>
      <c r="C3" s="773" t="s">
        <v>416</v>
      </c>
      <c r="D3" s="771" t="s">
        <v>670</v>
      </c>
      <c r="E3" s="773" t="s">
        <v>416</v>
      </c>
      <c r="F3" s="775" t="s">
        <v>671</v>
      </c>
    </row>
    <row r="4" spans="1:6" ht="14.85" customHeight="1" x14ac:dyDescent="0.2">
      <c r="A4" s="491"/>
      <c r="B4" s="772"/>
      <c r="C4" s="774"/>
      <c r="D4" s="772"/>
      <c r="E4" s="774"/>
      <c r="F4" s="776"/>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701" t="s">
        <v>640</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83" t="s">
        <v>257</v>
      </c>
      <c r="C3" s="783"/>
      <c r="D3" s="783"/>
      <c r="E3" s="781" t="s">
        <v>258</v>
      </c>
      <c r="F3" s="781"/>
    </row>
    <row r="4" spans="1:6" x14ac:dyDescent="0.2">
      <c r="A4" s="66"/>
      <c r="B4" s="199" t="s">
        <v>689</v>
      </c>
      <c r="C4" s="200" t="s">
        <v>686</v>
      </c>
      <c r="D4" s="199" t="s">
        <v>690</v>
      </c>
      <c r="E4" s="185" t="s">
        <v>259</v>
      </c>
      <c r="F4" s="184" t="s">
        <v>260</v>
      </c>
    </row>
    <row r="5" spans="1:6" x14ac:dyDescent="0.2">
      <c r="A5" s="423" t="s">
        <v>479</v>
      </c>
      <c r="B5" s="90">
        <v>156.25545242258065</v>
      </c>
      <c r="C5" s="90">
        <v>151.87313854193545</v>
      </c>
      <c r="D5" s="90">
        <v>153.97204456129035</v>
      </c>
      <c r="E5" s="90">
        <v>2.8855095263835269</v>
      </c>
      <c r="F5" s="90">
        <v>1.4830015849931533</v>
      </c>
    </row>
    <row r="6" spans="1:6" x14ac:dyDescent="0.2">
      <c r="A6" s="66" t="s">
        <v>478</v>
      </c>
      <c r="B6" s="97">
        <v>148.70589457741937</v>
      </c>
      <c r="C6" s="197">
        <v>143.63026647741935</v>
      </c>
      <c r="D6" s="97">
        <v>148.99431247419352</v>
      </c>
      <c r="E6" s="97">
        <v>3.5338151383280869</v>
      </c>
      <c r="F6" s="97">
        <v>-0.19357644730506363</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9" t="s">
        <v>637</v>
      </c>
      <c r="B1" s="769"/>
      <c r="C1" s="769"/>
      <c r="D1" s="3"/>
      <c r="E1" s="3"/>
    </row>
    <row r="2" spans="1:38" x14ac:dyDescent="0.2">
      <c r="A2" s="770"/>
      <c r="B2" s="769"/>
      <c r="C2" s="769"/>
      <c r="D2" s="3"/>
      <c r="E2" s="55" t="s">
        <v>256</v>
      </c>
    </row>
    <row r="3" spans="1:38" x14ac:dyDescent="0.2">
      <c r="A3" s="57"/>
      <c r="B3" s="201" t="s">
        <v>261</v>
      </c>
      <c r="C3" s="201" t="s">
        <v>262</v>
      </c>
      <c r="D3" s="201" t="s">
        <v>263</v>
      </c>
      <c r="E3" s="201" t="s">
        <v>264</v>
      </c>
    </row>
    <row r="4" spans="1:38" x14ac:dyDescent="0.2">
      <c r="A4" s="666" t="s">
        <v>265</v>
      </c>
      <c r="B4" s="710">
        <v>156.25545242258065</v>
      </c>
      <c r="C4" s="711">
        <v>27.118714883257798</v>
      </c>
      <c r="D4" s="711">
        <v>47.411314052226075</v>
      </c>
      <c r="E4" s="711">
        <v>81.725423487096776</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177.95161290322579</v>
      </c>
      <c r="C5" s="92">
        <v>34.442247658688864</v>
      </c>
      <c r="D5" s="92">
        <v>71.592429760665965</v>
      </c>
      <c r="E5" s="92">
        <v>71.916935483870958</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156.54193548387099</v>
      </c>
      <c r="C6" s="92">
        <v>26.090322580645164</v>
      </c>
      <c r="D6" s="92">
        <v>61.17883870967745</v>
      </c>
      <c r="E6" s="92">
        <v>69.272774193548372</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159.86183870967741</v>
      </c>
      <c r="C7" s="92">
        <v>27.744616635563847</v>
      </c>
      <c r="D7" s="92">
        <v>60.01589949346841</v>
      </c>
      <c r="E7" s="92">
        <v>72.10132258064516</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129.49886029642192</v>
      </c>
      <c r="C8" s="92">
        <v>21.583143382736992</v>
      </c>
      <c r="D8" s="92">
        <v>36.302318881694049</v>
      </c>
      <c r="E8" s="92">
        <v>71.613398031990883</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140.66132258064516</v>
      </c>
      <c r="C9" s="92">
        <v>22.458530496069397</v>
      </c>
      <c r="D9" s="92">
        <v>43.970082407156411</v>
      </c>
      <c r="E9" s="92">
        <v>74.232709677419351</v>
      </c>
      <c r="F9" s="609"/>
      <c r="G9" s="609"/>
    </row>
    <row r="10" spans="1:38" x14ac:dyDescent="0.2">
      <c r="A10" s="202" t="s">
        <v>270</v>
      </c>
      <c r="B10" s="203">
        <v>153.78709677419354</v>
      </c>
      <c r="C10" s="92">
        <v>30.75741935483871</v>
      </c>
      <c r="D10" s="92">
        <v>51.230999999999987</v>
      </c>
      <c r="E10" s="92">
        <v>71.798677419354846</v>
      </c>
      <c r="F10" s="609"/>
      <c r="G10" s="609"/>
    </row>
    <row r="11" spans="1:38" x14ac:dyDescent="0.2">
      <c r="A11" s="202" t="s">
        <v>271</v>
      </c>
      <c r="B11" s="203">
        <v>201.46352398087518</v>
      </c>
      <c r="C11" s="92">
        <v>40.292704796175038</v>
      </c>
      <c r="D11" s="92">
        <v>70.722832125617259</v>
      </c>
      <c r="E11" s="92">
        <v>90.447987059082877</v>
      </c>
      <c r="F11" s="609"/>
      <c r="G11" s="609"/>
    </row>
    <row r="12" spans="1:38" x14ac:dyDescent="0.2">
      <c r="A12" s="202" t="s">
        <v>272</v>
      </c>
      <c r="B12" s="203">
        <v>157.11612903225807</v>
      </c>
      <c r="C12" s="92">
        <v>29.379438762129563</v>
      </c>
      <c r="D12" s="92">
        <v>54.865432205612379</v>
      </c>
      <c r="E12" s="92">
        <v>72.871258064516127</v>
      </c>
      <c r="F12" s="609"/>
      <c r="G12" s="609"/>
    </row>
    <row r="13" spans="1:38" x14ac:dyDescent="0.2">
      <c r="A13" s="202" t="s">
        <v>273</v>
      </c>
      <c r="B13" s="203">
        <v>151.30764516129034</v>
      </c>
      <c r="C13" s="92">
        <v>27.284985193019569</v>
      </c>
      <c r="D13" s="92">
        <v>59.658143839238519</v>
      </c>
      <c r="E13" s="92">
        <v>64.364516129032253</v>
      </c>
      <c r="F13" s="609"/>
      <c r="G13" s="609"/>
    </row>
    <row r="14" spans="1:38" x14ac:dyDescent="0.2">
      <c r="A14" s="202" t="s">
        <v>205</v>
      </c>
      <c r="B14" s="203">
        <v>164.2516129032258</v>
      </c>
      <c r="C14" s="92">
        <v>27.375268817204304</v>
      </c>
      <c r="D14" s="92">
        <v>56.300053763440843</v>
      </c>
      <c r="E14" s="92">
        <v>80.576290322580661</v>
      </c>
      <c r="F14" s="609"/>
      <c r="G14" s="609"/>
    </row>
    <row r="15" spans="1:38" x14ac:dyDescent="0.2">
      <c r="A15" s="202" t="s">
        <v>274</v>
      </c>
      <c r="B15" s="203">
        <v>171.90322580645162</v>
      </c>
      <c r="C15" s="92">
        <v>33.271592091571279</v>
      </c>
      <c r="D15" s="92">
        <v>72.24082726326742</v>
      </c>
      <c r="E15" s="92">
        <v>66.390806451612917</v>
      </c>
      <c r="F15" s="609"/>
      <c r="G15" s="609"/>
    </row>
    <row r="16" spans="1:38" x14ac:dyDescent="0.2">
      <c r="A16" s="202" t="s">
        <v>234</v>
      </c>
      <c r="B16" s="204">
        <v>179.63232258064517</v>
      </c>
      <c r="C16" s="195">
        <v>29.938720430107534</v>
      </c>
      <c r="D16" s="195">
        <v>69.155215053763442</v>
      </c>
      <c r="E16" s="195">
        <v>80.538387096774187</v>
      </c>
      <c r="F16" s="609"/>
      <c r="G16" s="609"/>
    </row>
    <row r="17" spans="1:13" x14ac:dyDescent="0.2">
      <c r="A17" s="202" t="s">
        <v>235</v>
      </c>
      <c r="B17" s="203">
        <v>181.91290322580647</v>
      </c>
      <c r="C17" s="92">
        <v>35.208949011446414</v>
      </c>
      <c r="D17" s="92">
        <v>71.533728407908455</v>
      </c>
      <c r="E17" s="92">
        <v>75.170225806451612</v>
      </c>
      <c r="F17" s="609"/>
      <c r="G17" s="609"/>
    </row>
    <row r="18" spans="1:13" x14ac:dyDescent="0.2">
      <c r="A18" s="202" t="s">
        <v>275</v>
      </c>
      <c r="B18" s="203">
        <v>153.05080951664979</v>
      </c>
      <c r="C18" s="92">
        <v>32.538361078342874</v>
      </c>
      <c r="D18" s="92">
        <v>39.038713204928797</v>
      </c>
      <c r="E18" s="92">
        <v>81.473735233378122</v>
      </c>
      <c r="F18" s="609"/>
      <c r="G18" s="609"/>
    </row>
    <row r="19" spans="1:13" x14ac:dyDescent="0.2">
      <c r="A19" s="3" t="s">
        <v>276</v>
      </c>
      <c r="B19" s="203">
        <v>177.01903225806456</v>
      </c>
      <c r="C19" s="92">
        <v>33.101119853134023</v>
      </c>
      <c r="D19" s="92">
        <v>70.87775111460796</v>
      </c>
      <c r="E19" s="92">
        <v>73.040161290322573</v>
      </c>
      <c r="F19" s="609"/>
      <c r="G19" s="609"/>
    </row>
    <row r="20" spans="1:13" x14ac:dyDescent="0.2">
      <c r="A20" s="3" t="s">
        <v>206</v>
      </c>
      <c r="B20" s="203">
        <v>179.55209677419353</v>
      </c>
      <c r="C20" s="92">
        <v>32.378246959280801</v>
      </c>
      <c r="D20" s="92">
        <v>72.840301427815959</v>
      </c>
      <c r="E20" s="92">
        <v>74.333548387096769</v>
      </c>
      <c r="F20" s="609"/>
      <c r="G20" s="609"/>
    </row>
    <row r="21" spans="1:13" x14ac:dyDescent="0.2">
      <c r="A21" s="3" t="s">
        <v>277</v>
      </c>
      <c r="B21" s="203">
        <v>162.56364516129034</v>
      </c>
      <c r="C21" s="92">
        <v>28.213525193281793</v>
      </c>
      <c r="D21" s="92">
        <v>59.810152226073058</v>
      </c>
      <c r="E21" s="92">
        <v>74.539967741935484</v>
      </c>
      <c r="F21" s="609"/>
      <c r="G21" s="609"/>
    </row>
    <row r="22" spans="1:13" x14ac:dyDescent="0.2">
      <c r="A22" s="194" t="s">
        <v>278</v>
      </c>
      <c r="B22" s="203">
        <v>147.32848387096772</v>
      </c>
      <c r="C22" s="92">
        <v>25.569406291655554</v>
      </c>
      <c r="D22" s="92">
        <v>50.541884030925061</v>
      </c>
      <c r="E22" s="92">
        <v>71.217193548387101</v>
      </c>
      <c r="F22" s="609"/>
      <c r="G22" s="609"/>
    </row>
    <row r="23" spans="1:13" x14ac:dyDescent="0.2">
      <c r="A23" s="194" t="s">
        <v>279</v>
      </c>
      <c r="B23" s="205">
        <v>152.51290322580647</v>
      </c>
      <c r="C23" s="206">
        <v>22.159994485800944</v>
      </c>
      <c r="D23" s="206">
        <v>55.739521643231349</v>
      </c>
      <c r="E23" s="206">
        <v>74.613387096774176</v>
      </c>
      <c r="F23" s="609"/>
      <c r="G23" s="609"/>
    </row>
    <row r="24" spans="1:13" x14ac:dyDescent="0.2">
      <c r="A24" s="194" t="s">
        <v>280</v>
      </c>
      <c r="B24" s="205">
        <v>134</v>
      </c>
      <c r="C24" s="206">
        <v>20.440677966101696</v>
      </c>
      <c r="D24" s="206">
        <v>54.938322033898295</v>
      </c>
      <c r="E24" s="206">
        <v>58.621000000000002</v>
      </c>
      <c r="F24" s="609"/>
      <c r="G24" s="609"/>
    </row>
    <row r="25" spans="1:13" x14ac:dyDescent="0.2">
      <c r="A25" s="194" t="s">
        <v>540</v>
      </c>
      <c r="B25" s="205">
        <v>195.99032258064517</v>
      </c>
      <c r="C25" s="206">
        <v>34.014849373500404</v>
      </c>
      <c r="D25" s="206">
        <v>79.709860303918987</v>
      </c>
      <c r="E25" s="206">
        <v>82.265612903225787</v>
      </c>
      <c r="F25" s="609"/>
      <c r="G25" s="609"/>
    </row>
    <row r="26" spans="1:13" x14ac:dyDescent="0.2">
      <c r="A26" s="3" t="s">
        <v>281</v>
      </c>
      <c r="B26" s="205">
        <v>145.96115453425284</v>
      </c>
      <c r="C26" s="206">
        <v>27.293549221852157</v>
      </c>
      <c r="D26" s="206">
        <v>42.549189785883939</v>
      </c>
      <c r="E26" s="206">
        <v>76.118415526516742</v>
      </c>
      <c r="F26" s="609"/>
      <c r="G26" s="609"/>
    </row>
    <row r="27" spans="1:13" x14ac:dyDescent="0.2">
      <c r="A27" s="194" t="s">
        <v>236</v>
      </c>
      <c r="B27" s="205">
        <v>175.31935483870967</v>
      </c>
      <c r="C27" s="206">
        <v>32.783293994230263</v>
      </c>
      <c r="D27" s="206">
        <v>63.436286650931038</v>
      </c>
      <c r="E27" s="206">
        <v>79.09977419354837</v>
      </c>
      <c r="F27" s="609"/>
      <c r="G27" s="609"/>
    </row>
    <row r="28" spans="1:13" x14ac:dyDescent="0.2">
      <c r="A28" s="194" t="s">
        <v>542</v>
      </c>
      <c r="B28" s="203">
        <v>143.54914250115593</v>
      </c>
      <c r="C28" s="92">
        <v>24.91348754152293</v>
      </c>
      <c r="D28" s="92">
        <v>50.979245324071371</v>
      </c>
      <c r="E28" s="92">
        <v>67.65640963556163</v>
      </c>
      <c r="F28" s="609"/>
      <c r="G28" s="609"/>
    </row>
    <row r="29" spans="1:13" x14ac:dyDescent="0.2">
      <c r="A29" s="3" t="s">
        <v>282</v>
      </c>
      <c r="B29" s="205">
        <v>147.70863222316478</v>
      </c>
      <c r="C29" s="206">
        <v>23.583731195295218</v>
      </c>
      <c r="D29" s="206">
        <v>50.354592959507769</v>
      </c>
      <c r="E29" s="206">
        <v>73.7703080683618</v>
      </c>
      <c r="F29" s="609"/>
      <c r="G29" s="609"/>
    </row>
    <row r="30" spans="1:13" x14ac:dyDescent="0.2">
      <c r="A30" s="3" t="s">
        <v>237</v>
      </c>
      <c r="B30" s="203">
        <v>148.91659423989023</v>
      </c>
      <c r="C30" s="92">
        <v>29.783318847978045</v>
      </c>
      <c r="D30" s="92">
        <v>45.319277243546317</v>
      </c>
      <c r="E30" s="92">
        <v>73.813998148365869</v>
      </c>
      <c r="F30" s="609"/>
      <c r="G30" s="609"/>
    </row>
    <row r="31" spans="1:13" x14ac:dyDescent="0.2">
      <c r="A31" s="641" t="s">
        <v>283</v>
      </c>
      <c r="B31" s="642">
        <v>167.93783275963264</v>
      </c>
      <c r="C31" s="642">
        <v>30.074607326063742</v>
      </c>
      <c r="D31" s="642">
        <v>63.202702158083142</v>
      </c>
      <c r="E31" s="642">
        <v>74.660523275485758</v>
      </c>
      <c r="F31" s="609"/>
      <c r="G31" s="609"/>
    </row>
    <row r="32" spans="1:13" x14ac:dyDescent="0.2">
      <c r="A32" s="640" t="s">
        <v>284</v>
      </c>
      <c r="B32" s="639">
        <v>172.49158020696433</v>
      </c>
      <c r="C32" s="639">
        <v>30.464754182292179</v>
      </c>
      <c r="D32" s="639">
        <v>67.84273397816348</v>
      </c>
      <c r="E32" s="639">
        <v>74.184092046508667</v>
      </c>
      <c r="F32" s="609"/>
      <c r="G32" s="609"/>
      <c r="M32" s="610"/>
    </row>
    <row r="33" spans="1:13" x14ac:dyDescent="0.2">
      <c r="A33" s="638" t="s">
        <v>285</v>
      </c>
      <c r="B33" s="643">
        <v>16.236127784383683</v>
      </c>
      <c r="C33" s="643">
        <v>3.3460392990343806</v>
      </c>
      <c r="D33" s="643">
        <v>20.431419925937405</v>
      </c>
      <c r="E33" s="643">
        <v>-7.5413314405881096</v>
      </c>
      <c r="F33" s="609"/>
      <c r="G33" s="609"/>
      <c r="M33" s="610"/>
    </row>
    <row r="34" spans="1:13" x14ac:dyDescent="0.2">
      <c r="A34" s="80"/>
      <c r="B34" s="3"/>
      <c r="C34" s="3"/>
      <c r="D34" s="3"/>
      <c r="E34" s="55" t="s">
        <v>565</v>
      </c>
    </row>
    <row r="35" spans="1:13" s="1" customFormat="1" ht="14.25" customHeight="1" x14ac:dyDescent="0.2">
      <c r="A35" s="810" t="s">
        <v>644</v>
      </c>
      <c r="B35" s="810"/>
      <c r="C35" s="810"/>
      <c r="D35" s="810"/>
      <c r="E35" s="810"/>
    </row>
    <row r="36" spans="1:13" s="1" customFormat="1" x14ac:dyDescent="0.2">
      <c r="A36" s="810"/>
      <c r="B36" s="810"/>
      <c r="C36" s="810"/>
      <c r="D36" s="810"/>
      <c r="E36" s="810"/>
    </row>
    <row r="37" spans="1:13" s="1" customFormat="1" x14ac:dyDescent="0.2">
      <c r="A37" s="810"/>
      <c r="B37" s="810"/>
      <c r="C37" s="810"/>
      <c r="D37" s="810"/>
      <c r="E37" s="810"/>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9" t="s">
        <v>638</v>
      </c>
      <c r="B1" s="769"/>
      <c r="C1" s="769"/>
      <c r="D1" s="3"/>
      <c r="E1" s="3"/>
    </row>
    <row r="2" spans="1:36" x14ac:dyDescent="0.2">
      <c r="A2" s="770"/>
      <c r="B2" s="769"/>
      <c r="C2" s="769"/>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10">
        <v>148.70589457741937</v>
      </c>
      <c r="C4" s="711">
        <v>25.808461042362037</v>
      </c>
      <c r="D4" s="711">
        <v>38.042314054412159</v>
      </c>
      <c r="E4" s="711">
        <v>84.855119480645172</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168.98709677419353</v>
      </c>
      <c r="C5" s="92">
        <v>32.707180020811649</v>
      </c>
      <c r="D5" s="92">
        <v>56.689529656607689</v>
      </c>
      <c r="E5" s="92">
        <v>79.590387096774194</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159.38064516129032</v>
      </c>
      <c r="C6" s="92">
        <v>26.563440860215053</v>
      </c>
      <c r="D6" s="92">
        <v>53.464301075268807</v>
      </c>
      <c r="E6" s="92">
        <v>79.352903225806457</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169.23890322580644</v>
      </c>
      <c r="C7" s="92">
        <v>29.372041055718473</v>
      </c>
      <c r="D7" s="92">
        <v>57.16521700879764</v>
      </c>
      <c r="E7" s="92">
        <v>82.70164516129033</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130.10301864759577</v>
      </c>
      <c r="C8" s="92">
        <v>21.683836441265964</v>
      </c>
      <c r="D8" s="92">
        <v>32.936713189443722</v>
      </c>
      <c r="E8" s="92">
        <v>75.482469016886085</v>
      </c>
      <c r="G8" s="609"/>
    </row>
    <row r="9" spans="1:36" x14ac:dyDescent="0.2">
      <c r="A9" s="202" t="s">
        <v>269</v>
      </c>
      <c r="B9" s="203">
        <v>147.02577419354836</v>
      </c>
      <c r="C9" s="92">
        <v>23.474703442667387</v>
      </c>
      <c r="D9" s="92">
        <v>39.390715912171288</v>
      </c>
      <c r="E9" s="92">
        <v>84.160354838709679</v>
      </c>
      <c r="G9" s="609"/>
    </row>
    <row r="10" spans="1:36" x14ac:dyDescent="0.2">
      <c r="A10" s="202" t="s">
        <v>270</v>
      </c>
      <c r="B10" s="203">
        <v>155.37096774193549</v>
      </c>
      <c r="C10" s="92">
        <v>31.074193548387097</v>
      </c>
      <c r="D10" s="92">
        <v>40.089129032258057</v>
      </c>
      <c r="E10" s="92">
        <v>84.20764516129033</v>
      </c>
      <c r="G10" s="609"/>
    </row>
    <row r="11" spans="1:36" x14ac:dyDescent="0.2">
      <c r="A11" s="202" t="s">
        <v>271</v>
      </c>
      <c r="B11" s="203">
        <v>187.2380976599986</v>
      </c>
      <c r="C11" s="92">
        <v>37.44761953199972</v>
      </c>
      <c r="D11" s="92">
        <v>58.504989006281832</v>
      </c>
      <c r="E11" s="92">
        <v>91.285489121717049</v>
      </c>
      <c r="G11" s="609"/>
    </row>
    <row r="12" spans="1:36" x14ac:dyDescent="0.2">
      <c r="A12" s="202" t="s">
        <v>272</v>
      </c>
      <c r="B12" s="203">
        <v>153.34193548387097</v>
      </c>
      <c r="C12" s="92">
        <v>28.673695253081565</v>
      </c>
      <c r="D12" s="92">
        <v>41.181433779176501</v>
      </c>
      <c r="E12" s="92">
        <v>83.486806451612907</v>
      </c>
      <c r="G12" s="609"/>
    </row>
    <row r="13" spans="1:36" x14ac:dyDescent="0.2">
      <c r="A13" s="202" t="s">
        <v>273</v>
      </c>
      <c r="B13" s="203">
        <v>156.56677419354838</v>
      </c>
      <c r="C13" s="92">
        <v>28.233352723426762</v>
      </c>
      <c r="D13" s="92">
        <v>55.85716340560549</v>
      </c>
      <c r="E13" s="92">
        <v>72.476258064516131</v>
      </c>
      <c r="G13" s="609"/>
    </row>
    <row r="14" spans="1:36" x14ac:dyDescent="0.2">
      <c r="A14" s="202" t="s">
        <v>205</v>
      </c>
      <c r="B14" s="203">
        <v>157.06129032258065</v>
      </c>
      <c r="C14" s="92">
        <v>26.17688172043011</v>
      </c>
      <c r="D14" s="92">
        <v>38.912247311827961</v>
      </c>
      <c r="E14" s="92">
        <v>91.972161290322575</v>
      </c>
      <c r="G14" s="609"/>
    </row>
    <row r="15" spans="1:36" x14ac:dyDescent="0.2">
      <c r="A15" s="202" t="s">
        <v>274</v>
      </c>
      <c r="B15" s="203">
        <v>171.2258064516129</v>
      </c>
      <c r="C15" s="92">
        <v>33.140478668054108</v>
      </c>
      <c r="D15" s="92">
        <v>51.179553590010407</v>
      </c>
      <c r="E15" s="92">
        <v>86.905774193548382</v>
      </c>
      <c r="G15" s="609"/>
    </row>
    <row r="16" spans="1:36" x14ac:dyDescent="0.2">
      <c r="A16" s="202" t="s">
        <v>234</v>
      </c>
      <c r="B16" s="204">
        <v>171.61329032258067</v>
      </c>
      <c r="C16" s="195">
        <v>28.602215053763445</v>
      </c>
      <c r="D16" s="195">
        <v>63.001462365591422</v>
      </c>
      <c r="E16" s="195">
        <v>80.009612903225801</v>
      </c>
      <c r="G16" s="609"/>
    </row>
    <row r="17" spans="1:11" x14ac:dyDescent="0.2">
      <c r="A17" s="202" t="s">
        <v>235</v>
      </c>
      <c r="B17" s="203">
        <v>165.39354838709679</v>
      </c>
      <c r="C17" s="92">
        <v>32.011654526534862</v>
      </c>
      <c r="D17" s="92">
        <v>46.42102289281997</v>
      </c>
      <c r="E17" s="92">
        <v>86.960870967741954</v>
      </c>
      <c r="G17" s="609"/>
    </row>
    <row r="18" spans="1:11" x14ac:dyDescent="0.2">
      <c r="A18" s="202" t="s">
        <v>275</v>
      </c>
      <c r="B18" s="203">
        <v>156.6970148856856</v>
      </c>
      <c r="C18" s="92">
        <v>33.313538597744184</v>
      </c>
      <c r="D18" s="92">
        <v>35.804249241607181</v>
      </c>
      <c r="E18" s="92">
        <v>87.579227046334239</v>
      </c>
      <c r="G18" s="609"/>
    </row>
    <row r="19" spans="1:11" x14ac:dyDescent="0.2">
      <c r="A19" s="3" t="s">
        <v>276</v>
      </c>
      <c r="B19" s="203">
        <v>174.29419354838711</v>
      </c>
      <c r="C19" s="92">
        <v>32.591597167584581</v>
      </c>
      <c r="D19" s="92">
        <v>62.206854445318641</v>
      </c>
      <c r="E19" s="92">
        <v>79.495741935483892</v>
      </c>
      <c r="G19" s="609"/>
    </row>
    <row r="20" spans="1:11" x14ac:dyDescent="0.2">
      <c r="A20" s="3" t="s">
        <v>206</v>
      </c>
      <c r="B20" s="203">
        <v>172.00183870967743</v>
      </c>
      <c r="C20" s="92">
        <v>31.016725013220519</v>
      </c>
      <c r="D20" s="92">
        <v>63.603274986779482</v>
      </c>
      <c r="E20" s="92">
        <v>77.381838709677425</v>
      </c>
      <c r="G20" s="609"/>
    </row>
    <row r="21" spans="1:11" x14ac:dyDescent="0.2">
      <c r="A21" s="3" t="s">
        <v>277</v>
      </c>
      <c r="B21" s="203">
        <v>160.82148387096771</v>
      </c>
      <c r="C21" s="92">
        <v>27.911166622234063</v>
      </c>
      <c r="D21" s="92">
        <v>51.650220474540092</v>
      </c>
      <c r="E21" s="92">
        <v>81.260096774193556</v>
      </c>
      <c r="G21" s="609"/>
    </row>
    <row r="22" spans="1:11" x14ac:dyDescent="0.2">
      <c r="A22" s="194" t="s">
        <v>278</v>
      </c>
      <c r="B22" s="203">
        <v>155.68222580645158</v>
      </c>
      <c r="C22" s="92">
        <v>27.019229272194078</v>
      </c>
      <c r="D22" s="92">
        <v>48.079835243934923</v>
      </c>
      <c r="E22" s="92">
        <v>80.583161290322579</v>
      </c>
      <c r="G22" s="609"/>
    </row>
    <row r="23" spans="1:11" x14ac:dyDescent="0.2">
      <c r="A23" s="194" t="s">
        <v>279</v>
      </c>
      <c r="B23" s="205">
        <v>151.43225806451613</v>
      </c>
      <c r="C23" s="206">
        <v>22.002977667493798</v>
      </c>
      <c r="D23" s="206">
        <v>45.761215880893303</v>
      </c>
      <c r="E23" s="206">
        <v>83.668064516129036</v>
      </c>
      <c r="G23" s="609"/>
    </row>
    <row r="24" spans="1:11" x14ac:dyDescent="0.2">
      <c r="A24" s="194" t="s">
        <v>280</v>
      </c>
      <c r="B24" s="205">
        <v>123.93548387096773</v>
      </c>
      <c r="C24" s="206">
        <v>18.905412793876433</v>
      </c>
      <c r="D24" s="206">
        <v>49.728071077091286</v>
      </c>
      <c r="E24" s="206">
        <v>55.302</v>
      </c>
      <c r="G24" s="609"/>
    </row>
    <row r="25" spans="1:11" x14ac:dyDescent="0.2">
      <c r="A25" s="194" t="s">
        <v>540</v>
      </c>
      <c r="B25" s="205">
        <v>179.78709677419354</v>
      </c>
      <c r="C25" s="206">
        <v>31.202719274860037</v>
      </c>
      <c r="D25" s="206">
        <v>56.325474273527057</v>
      </c>
      <c r="E25" s="206">
        <v>92.258903225806449</v>
      </c>
      <c r="G25" s="609"/>
    </row>
    <row r="26" spans="1:11" x14ac:dyDescent="0.2">
      <c r="A26" s="3" t="s">
        <v>281</v>
      </c>
      <c r="B26" s="205">
        <v>148.21518112950403</v>
      </c>
      <c r="C26" s="206">
        <v>27.715033869744659</v>
      </c>
      <c r="D26" s="206">
        <v>38.855936754451434</v>
      </c>
      <c r="E26" s="206">
        <v>81.644210505307939</v>
      </c>
      <c r="G26" s="609"/>
    </row>
    <row r="27" spans="1:11" x14ac:dyDescent="0.2">
      <c r="A27" s="194" t="s">
        <v>236</v>
      </c>
      <c r="B27" s="205">
        <v>167.38709677419354</v>
      </c>
      <c r="C27" s="206">
        <v>31.300026226068713</v>
      </c>
      <c r="D27" s="206">
        <v>52.419586677157085</v>
      </c>
      <c r="E27" s="206">
        <v>83.667483870967743</v>
      </c>
      <c r="G27" s="609"/>
    </row>
    <row r="28" spans="1:11" x14ac:dyDescent="0.2">
      <c r="A28" s="194" t="s">
        <v>542</v>
      </c>
      <c r="B28" s="203">
        <v>141.98249384452765</v>
      </c>
      <c r="C28" s="92">
        <v>24.641589840785791</v>
      </c>
      <c r="D28" s="92">
        <v>39.883664271603301</v>
      </c>
      <c r="E28" s="92">
        <v>77.457239732138561</v>
      </c>
      <c r="G28" s="609"/>
    </row>
    <row r="29" spans="1:11" x14ac:dyDescent="0.2">
      <c r="A29" s="3" t="s">
        <v>282</v>
      </c>
      <c r="B29" s="205">
        <v>149.2491842665732</v>
      </c>
      <c r="C29" s="206">
        <v>23.829701689620929</v>
      </c>
      <c r="D29" s="206">
        <v>45.698377946141306</v>
      </c>
      <c r="E29" s="206">
        <v>79.721104630810956</v>
      </c>
      <c r="G29" s="609"/>
    </row>
    <row r="30" spans="1:11" x14ac:dyDescent="0.2">
      <c r="A30" s="3" t="s">
        <v>237</v>
      </c>
      <c r="B30" s="203">
        <v>156.59944669016687</v>
      </c>
      <c r="C30" s="92">
        <v>31.319889338033374</v>
      </c>
      <c r="D30" s="92">
        <v>34.965429000883759</v>
      </c>
      <c r="E30" s="92">
        <v>90.314128351249735</v>
      </c>
      <c r="G30" s="609"/>
    </row>
    <row r="31" spans="1:11" x14ac:dyDescent="0.2">
      <c r="A31" s="641" t="s">
        <v>283</v>
      </c>
      <c r="B31" s="642">
        <v>161.78232076320256</v>
      </c>
      <c r="C31" s="642">
        <v>28.972267233057561</v>
      </c>
      <c r="D31" s="642">
        <v>52.194392654494081</v>
      </c>
      <c r="E31" s="642">
        <v>80.615660875650917</v>
      </c>
      <c r="G31" s="609"/>
    </row>
    <row r="32" spans="1:11" x14ac:dyDescent="0.2">
      <c r="A32" s="640" t="s">
        <v>284</v>
      </c>
      <c r="B32" s="639">
        <v>164.54553919704023</v>
      </c>
      <c r="C32" s="639">
        <v>29.061357066912418</v>
      </c>
      <c r="D32" s="639">
        <v>55.385841752906927</v>
      </c>
      <c r="E32" s="639">
        <v>80.098340377220879</v>
      </c>
      <c r="G32" s="609"/>
      <c r="H32" s="610"/>
      <c r="I32" s="610"/>
      <c r="J32" s="610"/>
      <c r="K32" s="610"/>
    </row>
    <row r="33" spans="1:11" x14ac:dyDescent="0.2">
      <c r="A33" s="638" t="s">
        <v>285</v>
      </c>
      <c r="B33" s="643">
        <v>15.839644619620856</v>
      </c>
      <c r="C33" s="643">
        <v>3.2528960245503811</v>
      </c>
      <c r="D33" s="643">
        <v>17.343527698494768</v>
      </c>
      <c r="E33" s="643">
        <v>-4.756779103424293</v>
      </c>
      <c r="G33" s="609"/>
      <c r="H33" s="610"/>
      <c r="I33" s="610"/>
      <c r="J33" s="610"/>
      <c r="K33" s="610"/>
    </row>
    <row r="34" spans="1:11" x14ac:dyDescent="0.2">
      <c r="A34" s="80"/>
      <c r="B34" s="3"/>
      <c r="C34" s="3"/>
      <c r="D34" s="3"/>
      <c r="E34" s="55" t="s">
        <v>565</v>
      </c>
    </row>
    <row r="35" spans="1:11" s="1" customFormat="1" x14ac:dyDescent="0.2">
      <c r="A35" s="810" t="s">
        <v>644</v>
      </c>
      <c r="B35" s="810"/>
      <c r="C35" s="810"/>
      <c r="D35" s="810"/>
      <c r="E35" s="810"/>
    </row>
    <row r="36" spans="1:11" s="1" customFormat="1" x14ac:dyDescent="0.2">
      <c r="A36" s="810"/>
      <c r="B36" s="810"/>
      <c r="C36" s="810"/>
      <c r="D36" s="810"/>
      <c r="E36" s="810"/>
    </row>
    <row r="37" spans="1:11" s="1" customFormat="1" x14ac:dyDescent="0.2">
      <c r="A37" s="810"/>
      <c r="B37" s="810"/>
      <c r="C37" s="810"/>
      <c r="D37" s="810"/>
      <c r="E37" s="810"/>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9" t="s">
        <v>35</v>
      </c>
      <c r="B1" s="769"/>
      <c r="C1" s="769"/>
    </row>
    <row r="2" spans="1:3" x14ac:dyDescent="0.2">
      <c r="A2" s="769"/>
      <c r="B2" s="769"/>
      <c r="C2" s="769"/>
    </row>
    <row r="3" spans="1:3" x14ac:dyDescent="0.2">
      <c r="A3" s="54"/>
      <c r="B3" s="3"/>
      <c r="C3" s="55" t="s">
        <v>256</v>
      </c>
    </row>
    <row r="4" spans="1:3" x14ac:dyDescent="0.2">
      <c r="A4" s="57"/>
      <c r="B4" s="201" t="s">
        <v>261</v>
      </c>
      <c r="C4" s="201" t="s">
        <v>264</v>
      </c>
    </row>
    <row r="5" spans="1:3" x14ac:dyDescent="0.2">
      <c r="A5" s="666" t="s">
        <v>265</v>
      </c>
      <c r="B5" s="667">
        <v>97.830806451612901</v>
      </c>
      <c r="C5" s="668">
        <v>71.062612903225812</v>
      </c>
    </row>
    <row r="6" spans="1:3" x14ac:dyDescent="0.2">
      <c r="A6" s="202" t="s">
        <v>266</v>
      </c>
      <c r="B6" s="461">
        <v>107.36064516129034</v>
      </c>
      <c r="C6" s="462">
        <v>69.792451612903236</v>
      </c>
    </row>
    <row r="7" spans="1:3" x14ac:dyDescent="0.2">
      <c r="A7" s="202" t="s">
        <v>267</v>
      </c>
      <c r="B7" s="461">
        <v>116.59925806451615</v>
      </c>
      <c r="C7" s="462">
        <v>72.14883870967742</v>
      </c>
    </row>
    <row r="8" spans="1:3" x14ac:dyDescent="0.2">
      <c r="A8" s="202" t="s">
        <v>233</v>
      </c>
      <c r="B8" s="461">
        <v>88.674193548387095</v>
      </c>
      <c r="C8" s="462">
        <v>71.558387096774183</v>
      </c>
    </row>
    <row r="9" spans="1:3" x14ac:dyDescent="0.2">
      <c r="A9" s="202" t="s">
        <v>268</v>
      </c>
      <c r="B9" s="461">
        <v>0</v>
      </c>
      <c r="C9" s="462">
        <v>0</v>
      </c>
    </row>
    <row r="10" spans="1:3" x14ac:dyDescent="0.2">
      <c r="A10" s="202" t="s">
        <v>269</v>
      </c>
      <c r="B10" s="461">
        <v>103.04364516129033</v>
      </c>
      <c r="C10" s="462">
        <v>78.121290322580649</v>
      </c>
    </row>
    <row r="11" spans="1:3" x14ac:dyDescent="0.2">
      <c r="A11" s="202" t="s">
        <v>270</v>
      </c>
      <c r="B11" s="461">
        <v>92.645161290322591</v>
      </c>
      <c r="C11" s="462">
        <v>68.502129032258068</v>
      </c>
    </row>
    <row r="12" spans="1:3" x14ac:dyDescent="0.2">
      <c r="A12" s="202" t="s">
        <v>271</v>
      </c>
      <c r="B12" s="461">
        <v>187.4213864897778</v>
      </c>
      <c r="C12" s="462">
        <v>103.96296359188595</v>
      </c>
    </row>
    <row r="13" spans="1:3" x14ac:dyDescent="0.2">
      <c r="A13" s="202" t="s">
        <v>272</v>
      </c>
      <c r="B13" s="461">
        <v>0</v>
      </c>
      <c r="C13" s="462">
        <v>0</v>
      </c>
    </row>
    <row r="14" spans="1:3" x14ac:dyDescent="0.2">
      <c r="A14" s="202" t="s">
        <v>273</v>
      </c>
      <c r="B14" s="461">
        <v>119.61864516129033</v>
      </c>
      <c r="C14" s="462">
        <v>67.240129032258068</v>
      </c>
    </row>
    <row r="15" spans="1:3" x14ac:dyDescent="0.2">
      <c r="A15" s="202" t="s">
        <v>205</v>
      </c>
      <c r="B15" s="461">
        <v>110.0516129032258</v>
      </c>
      <c r="C15" s="462">
        <v>85.909677419354836</v>
      </c>
    </row>
    <row r="16" spans="1:3" x14ac:dyDescent="0.2">
      <c r="A16" s="202" t="s">
        <v>274</v>
      </c>
      <c r="B16" s="461">
        <v>140.07096774193548</v>
      </c>
      <c r="C16" s="462">
        <v>85.380354838709678</v>
      </c>
    </row>
    <row r="17" spans="1:3" x14ac:dyDescent="0.2">
      <c r="A17" s="202" t="s">
        <v>234</v>
      </c>
      <c r="B17" s="461">
        <v>120.24661290322578</v>
      </c>
      <c r="C17" s="462">
        <v>84.58541935483872</v>
      </c>
    </row>
    <row r="18" spans="1:3" x14ac:dyDescent="0.2">
      <c r="A18" s="202" t="s">
        <v>235</v>
      </c>
      <c r="B18" s="461">
        <v>123.9258064516129</v>
      </c>
      <c r="C18" s="462">
        <v>70.703000000000003</v>
      </c>
    </row>
    <row r="19" spans="1:3" x14ac:dyDescent="0.2">
      <c r="A19" s="202" t="s">
        <v>275</v>
      </c>
      <c r="B19" s="461">
        <v>157.7341383284589</v>
      </c>
      <c r="C19" s="462">
        <v>87.579227046334239</v>
      </c>
    </row>
    <row r="20" spans="1:3" x14ac:dyDescent="0.2">
      <c r="A20" s="202" t="s">
        <v>276</v>
      </c>
      <c r="B20" s="461">
        <v>102.23854838709677</v>
      </c>
      <c r="C20" s="462">
        <v>68.16096774193548</v>
      </c>
    </row>
    <row r="21" spans="1:3" x14ac:dyDescent="0.2">
      <c r="A21" s="202" t="s">
        <v>206</v>
      </c>
      <c r="B21" s="461">
        <v>147.67212903225806</v>
      </c>
      <c r="C21" s="462">
        <v>80.721838709677414</v>
      </c>
    </row>
    <row r="22" spans="1:3" x14ac:dyDescent="0.2">
      <c r="A22" s="202" t="s">
        <v>277</v>
      </c>
      <c r="B22" s="461">
        <v>132.60609677419353</v>
      </c>
      <c r="C22" s="462">
        <v>81.260548387096776</v>
      </c>
    </row>
    <row r="23" spans="1:3" x14ac:dyDescent="0.2">
      <c r="A23" s="202" t="s">
        <v>278</v>
      </c>
      <c r="B23" s="461">
        <v>100.33396774193548</v>
      </c>
      <c r="C23" s="462">
        <v>73.051903225806456</v>
      </c>
    </row>
    <row r="24" spans="1:3" x14ac:dyDescent="0.2">
      <c r="A24" s="202" t="s">
        <v>279</v>
      </c>
      <c r="B24" s="461">
        <v>95.458064516129042</v>
      </c>
      <c r="C24" s="462">
        <v>72.252387096774186</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108.09469840448889</v>
      </c>
      <c r="C27" s="462">
        <v>82.428557478157387</v>
      </c>
    </row>
    <row r="28" spans="1:3" x14ac:dyDescent="0.2">
      <c r="A28" s="202" t="s">
        <v>236</v>
      </c>
      <c r="B28" s="461">
        <v>162.05806451612904</v>
      </c>
      <c r="C28" s="462">
        <v>81.532645161290318</v>
      </c>
    </row>
    <row r="29" spans="1:3" x14ac:dyDescent="0.2">
      <c r="A29" s="202" t="s">
        <v>542</v>
      </c>
      <c r="B29" s="461">
        <v>93.581941023213631</v>
      </c>
      <c r="C29" s="462">
        <v>68.318577023102222</v>
      </c>
    </row>
    <row r="30" spans="1:3" x14ac:dyDescent="0.2">
      <c r="A30" s="202" t="s">
        <v>282</v>
      </c>
      <c r="B30" s="461">
        <v>96.518229920834315</v>
      </c>
      <c r="C30" s="462">
        <v>78.947231847960296</v>
      </c>
    </row>
    <row r="31" spans="1:3" x14ac:dyDescent="0.2">
      <c r="A31" s="202" t="s">
        <v>237</v>
      </c>
      <c r="B31" s="461">
        <v>126.02710869277453</v>
      </c>
      <c r="C31" s="462">
        <v>63.685392724916937</v>
      </c>
    </row>
    <row r="32" spans="1:3" x14ac:dyDescent="0.2">
      <c r="A32" s="641" t="s">
        <v>283</v>
      </c>
      <c r="B32" s="645">
        <v>110.68491183763265</v>
      </c>
      <c r="C32" s="645">
        <v>75.347096540476173</v>
      </c>
    </row>
    <row r="33" spans="1:5" x14ac:dyDescent="0.2">
      <c r="A33" s="640" t="s">
        <v>284</v>
      </c>
      <c r="B33" s="644">
        <v>109.29842881251167</v>
      </c>
      <c r="C33" s="644">
        <v>74.667197924271775</v>
      </c>
    </row>
    <row r="34" spans="1:5" x14ac:dyDescent="0.2">
      <c r="A34" s="638" t="s">
        <v>285</v>
      </c>
      <c r="B34" s="654">
        <v>11.467622360898773</v>
      </c>
      <c r="C34" s="654">
        <v>3.6045850210459633</v>
      </c>
    </row>
    <row r="35" spans="1:5" x14ac:dyDescent="0.2">
      <c r="A35" s="80"/>
      <c r="B35" s="3"/>
      <c r="C35" s="55" t="s">
        <v>510</v>
      </c>
    </row>
    <row r="36" spans="1:5" x14ac:dyDescent="0.2">
      <c r="A36" s="80" t="s">
        <v>480</v>
      </c>
      <c r="B36" s="80"/>
      <c r="C36" s="80"/>
    </row>
    <row r="37" spans="1:5" s="1" customFormat="1" x14ac:dyDescent="0.2">
      <c r="A37" s="810"/>
      <c r="B37" s="810"/>
      <c r="C37" s="810"/>
      <c r="D37" s="810"/>
      <c r="E37" s="810"/>
    </row>
    <row r="38" spans="1:5" s="1" customFormat="1" x14ac:dyDescent="0.2">
      <c r="A38" s="810"/>
      <c r="B38" s="810"/>
      <c r="C38" s="810"/>
      <c r="D38" s="810"/>
      <c r="E38" s="810"/>
    </row>
    <row r="39" spans="1:5" s="1" customFormat="1" x14ac:dyDescent="0.2">
      <c r="A39" s="810"/>
      <c r="B39" s="810"/>
      <c r="C39" s="810"/>
      <c r="D39" s="810"/>
      <c r="E39" s="810"/>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2024</v>
      </c>
      <c r="C3" s="145" t="s">
        <v>505</v>
      </c>
      <c r="D3" s="145" t="s">
        <v>505</v>
      </c>
      <c r="E3" s="145" t="s">
        <v>505</v>
      </c>
      <c r="F3" s="145" t="s">
        <v>505</v>
      </c>
      <c r="G3" s="145" t="s">
        <v>505</v>
      </c>
      <c r="H3" s="145" t="s">
        <v>505</v>
      </c>
      <c r="I3" s="145" t="s">
        <v>505</v>
      </c>
      <c r="J3" s="145" t="s">
        <v>505</v>
      </c>
      <c r="K3" s="145" t="s">
        <v>505</v>
      </c>
      <c r="L3" s="145" t="s">
        <v>505</v>
      </c>
      <c r="M3" s="145">
        <v>2025</v>
      </c>
    </row>
    <row r="4" spans="1:13" x14ac:dyDescent="0.2">
      <c r="A4" s="439"/>
      <c r="B4" s="536">
        <v>45323</v>
      </c>
      <c r="C4" s="536">
        <v>45352</v>
      </c>
      <c r="D4" s="536">
        <v>45383</v>
      </c>
      <c r="E4" s="536">
        <v>45413</v>
      </c>
      <c r="F4" s="536">
        <v>45444</v>
      </c>
      <c r="G4" s="536">
        <v>45474</v>
      </c>
      <c r="H4" s="536">
        <v>45505</v>
      </c>
      <c r="I4" s="536">
        <v>45536</v>
      </c>
      <c r="J4" s="536">
        <v>45566</v>
      </c>
      <c r="K4" s="536">
        <v>45597</v>
      </c>
      <c r="L4" s="536">
        <v>45627</v>
      </c>
      <c r="M4" s="536">
        <v>45658</v>
      </c>
    </row>
    <row r="5" spans="1:13" x14ac:dyDescent="0.2">
      <c r="A5" s="537" t="s">
        <v>287</v>
      </c>
      <c r="B5" s="538">
        <v>83.478095238095221</v>
      </c>
      <c r="C5" s="538">
        <v>85.408500000000004</v>
      </c>
      <c r="D5" s="538">
        <v>89.938095238095229</v>
      </c>
      <c r="E5" s="538">
        <v>81.746190476190492</v>
      </c>
      <c r="F5" s="538">
        <v>82.246000000000009</v>
      </c>
      <c r="G5" s="538">
        <v>85.153043478260869</v>
      </c>
      <c r="H5" s="538">
        <v>80.355238095238079</v>
      </c>
      <c r="I5" s="538">
        <v>74.016666666666666</v>
      </c>
      <c r="J5" s="538">
        <v>75.632608695652166</v>
      </c>
      <c r="K5" s="538">
        <v>74.345238095238102</v>
      </c>
      <c r="L5" s="538">
        <v>73.814999999999998</v>
      </c>
      <c r="M5" s="538">
        <v>79.302727272727282</v>
      </c>
    </row>
    <row r="6" spans="1:13" x14ac:dyDescent="0.2">
      <c r="A6" s="539" t="s">
        <v>288</v>
      </c>
      <c r="B6" s="538">
        <v>77.248999999999995</v>
      </c>
      <c r="C6" s="538">
        <v>81.278000000000006</v>
      </c>
      <c r="D6" s="538">
        <v>85.347272727272724</v>
      </c>
      <c r="E6" s="538">
        <v>80.024545454545489</v>
      </c>
      <c r="F6" s="538">
        <v>79.767368421052609</v>
      </c>
      <c r="G6" s="538">
        <v>81.800454545454542</v>
      </c>
      <c r="H6" s="538">
        <v>76.683181818181822</v>
      </c>
      <c r="I6" s="538">
        <v>70.236000000000004</v>
      </c>
      <c r="J6" s="538">
        <v>72.164347826086953</v>
      </c>
      <c r="K6" s="538">
        <v>69.987000000000009</v>
      </c>
      <c r="L6" s="538">
        <v>70.052857142857135</v>
      </c>
      <c r="M6" s="538">
        <v>75.742500000000007</v>
      </c>
    </row>
    <row r="7" spans="1:13" x14ac:dyDescent="0.2">
      <c r="A7" s="540" t="s">
        <v>289</v>
      </c>
      <c r="B7" s="541">
        <v>1.0794714285714286</v>
      </c>
      <c r="C7" s="541">
        <v>1.0872199999999999</v>
      </c>
      <c r="D7" s="541">
        <v>1.0727761904761905</v>
      </c>
      <c r="E7" s="541">
        <v>1.0812227272727271</v>
      </c>
      <c r="F7" s="541">
        <v>1.0759000000000001</v>
      </c>
      <c r="G7" s="541">
        <v>1.0844086956521737</v>
      </c>
      <c r="H7" s="541">
        <v>1.1012181818181814</v>
      </c>
      <c r="I7" s="541">
        <v>1.1105999999999998</v>
      </c>
      <c r="J7" s="541">
        <v>1.0904347826086958</v>
      </c>
      <c r="K7" s="541">
        <v>1.0630142857142857</v>
      </c>
      <c r="L7" s="541">
        <v>1.0478749999999999</v>
      </c>
      <c r="M7" s="541">
        <v>1.0353727272727273</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2024</v>
      </c>
      <c r="C3" s="145" t="s">
        <v>505</v>
      </c>
      <c r="D3" s="145" t="s">
        <v>505</v>
      </c>
      <c r="E3" s="145" t="s">
        <v>505</v>
      </c>
      <c r="F3" s="145" t="s">
        <v>505</v>
      </c>
      <c r="G3" s="145" t="s">
        <v>505</v>
      </c>
      <c r="H3" s="145" t="s">
        <v>505</v>
      </c>
      <c r="I3" s="145" t="s">
        <v>505</v>
      </c>
      <c r="J3" s="145" t="s">
        <v>505</v>
      </c>
      <c r="K3" s="145" t="s">
        <v>505</v>
      </c>
      <c r="L3" s="145" t="s">
        <v>505</v>
      </c>
      <c r="M3" s="145">
        <v>2025</v>
      </c>
    </row>
    <row r="4" spans="1:13" x14ac:dyDescent="0.2">
      <c r="A4" s="439"/>
      <c r="B4" s="536">
        <v>45323</v>
      </c>
      <c r="C4" s="536">
        <v>45352</v>
      </c>
      <c r="D4" s="536">
        <v>45383</v>
      </c>
      <c r="E4" s="536">
        <v>45413</v>
      </c>
      <c r="F4" s="536">
        <v>45444</v>
      </c>
      <c r="G4" s="536">
        <v>45474</v>
      </c>
      <c r="H4" s="536">
        <v>45505</v>
      </c>
      <c r="I4" s="536">
        <v>45536</v>
      </c>
      <c r="J4" s="536">
        <v>45566</v>
      </c>
      <c r="K4" s="536">
        <v>45597</v>
      </c>
      <c r="L4" s="536">
        <v>45627</v>
      </c>
      <c r="M4" s="536">
        <v>45658</v>
      </c>
    </row>
    <row r="5" spans="1:13" x14ac:dyDescent="0.2">
      <c r="A5" s="484" t="s">
        <v>291</v>
      </c>
      <c r="B5" s="395"/>
      <c r="C5" s="395"/>
      <c r="D5" s="395"/>
      <c r="E5" s="395"/>
      <c r="F5" s="395"/>
      <c r="G5" s="395"/>
      <c r="H5" s="395"/>
      <c r="I5" s="395"/>
      <c r="J5" s="395"/>
      <c r="K5" s="395"/>
      <c r="L5" s="395"/>
      <c r="M5" s="395"/>
    </row>
    <row r="6" spans="1:13" x14ac:dyDescent="0.2">
      <c r="A6" s="544" t="s">
        <v>292</v>
      </c>
      <c r="B6" s="394">
        <v>82.4647619047619</v>
      </c>
      <c r="C6" s="394">
        <v>85.329047619047628</v>
      </c>
      <c r="D6" s="394">
        <v>89.192727272727282</v>
      </c>
      <c r="E6" s="394">
        <v>83.605652173913043</v>
      </c>
      <c r="F6" s="394">
        <v>84.632500000000022</v>
      </c>
      <c r="G6" s="394">
        <v>87.233913043478282</v>
      </c>
      <c r="H6" s="394">
        <v>82.981818181818184</v>
      </c>
      <c r="I6" s="394">
        <v>75.045238095238091</v>
      </c>
      <c r="J6" s="394">
        <v>75.723478260869584</v>
      </c>
      <c r="K6" s="394">
        <v>73.05523809523811</v>
      </c>
      <c r="L6" s="394">
        <v>72.872727272727289</v>
      </c>
      <c r="M6" s="394">
        <v>76.92217391304348</v>
      </c>
    </row>
    <row r="7" spans="1:13" x14ac:dyDescent="0.2">
      <c r="A7" s="544" t="s">
        <v>293</v>
      </c>
      <c r="B7" s="394">
        <v>82.785499999999999</v>
      </c>
      <c r="C7" s="394">
        <v>86.469500000000011</v>
      </c>
      <c r="D7" s="394">
        <v>90.96238095238094</v>
      </c>
      <c r="E7" s="394">
        <v>84.523333333333341</v>
      </c>
      <c r="F7" s="394">
        <v>84.105263157894726</v>
      </c>
      <c r="G7" s="394">
        <v>85.281304347826079</v>
      </c>
      <c r="H7" s="394">
        <v>80.162380952380943</v>
      </c>
      <c r="I7" s="394">
        <v>73.895238095238099</v>
      </c>
      <c r="J7" s="394">
        <v>76.25272727272727</v>
      </c>
      <c r="K7" s="394">
        <v>74.100476190476186</v>
      </c>
      <c r="L7" s="394">
        <v>73.957142857142841</v>
      </c>
      <c r="M7" s="394">
        <v>81.073499999999996</v>
      </c>
    </row>
    <row r="8" spans="1:13" x14ac:dyDescent="0.2">
      <c r="A8" s="544" t="s">
        <v>546</v>
      </c>
      <c r="B8" s="394">
        <v>80.855238095238093</v>
      </c>
      <c r="C8" s="394">
        <v>83.676666666666648</v>
      </c>
      <c r="D8" s="394">
        <v>87.63818181818182</v>
      </c>
      <c r="E8" s="394">
        <v>82.146956521739142</v>
      </c>
      <c r="F8" s="394">
        <v>83.182500000000005</v>
      </c>
      <c r="G8" s="394">
        <v>85.783913043478265</v>
      </c>
      <c r="H8" s="394">
        <v>81.484090909090909</v>
      </c>
      <c r="I8" s="394">
        <v>73.588095238095221</v>
      </c>
      <c r="J8" s="394">
        <v>74.377826086956517</v>
      </c>
      <c r="K8" s="394">
        <v>72.333809523809506</v>
      </c>
      <c r="L8" s="394">
        <v>71.422727272727286</v>
      </c>
      <c r="M8" s="394">
        <v>75.711304347826072</v>
      </c>
    </row>
    <row r="9" spans="1:13" x14ac:dyDescent="0.2">
      <c r="A9" s="544" t="s">
        <v>547</v>
      </c>
      <c r="B9" s="394">
        <v>79.057619047619056</v>
      </c>
      <c r="C9" s="394">
        <v>81.926666666666648</v>
      </c>
      <c r="D9" s="394">
        <v>85.88818181818182</v>
      </c>
      <c r="E9" s="394">
        <v>80.396956521739142</v>
      </c>
      <c r="F9" s="394">
        <v>81.337500000000006</v>
      </c>
      <c r="G9" s="394">
        <v>83.933913043478256</v>
      </c>
      <c r="H9" s="394">
        <v>79.681818181818159</v>
      </c>
      <c r="I9" s="394">
        <v>71.788095238095252</v>
      </c>
      <c r="J9" s="394">
        <v>72.577826086956534</v>
      </c>
      <c r="K9" s="394">
        <v>70.533809523809524</v>
      </c>
      <c r="L9" s="394">
        <v>69.622727272727289</v>
      </c>
      <c r="M9" s="394">
        <v>73.911304347826089</v>
      </c>
    </row>
    <row r="10" spans="1:13" x14ac:dyDescent="0.2">
      <c r="A10" s="545" t="s">
        <v>295</v>
      </c>
      <c r="B10" s="446">
        <v>84.329047619047628</v>
      </c>
      <c r="C10" s="446">
        <v>86.256999999999977</v>
      </c>
      <c r="D10" s="446">
        <v>90.78619047619047</v>
      </c>
      <c r="E10" s="446">
        <v>82.597619047619048</v>
      </c>
      <c r="F10" s="446">
        <v>83.095499999999987</v>
      </c>
      <c r="G10" s="446">
        <v>86.003478260869542</v>
      </c>
      <c r="H10" s="446">
        <v>81.203333333333319</v>
      </c>
      <c r="I10" s="446">
        <v>74.866190476190482</v>
      </c>
      <c r="J10" s="446">
        <v>76.481739130434789</v>
      </c>
      <c r="K10" s="446">
        <v>75.196190476190466</v>
      </c>
      <c r="L10" s="446">
        <v>74.656999999999996</v>
      </c>
      <c r="M10" s="446">
        <v>80.167727272727262</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84.029047619047603</v>
      </c>
      <c r="C12" s="394">
        <v>85.957000000000022</v>
      </c>
      <c r="D12" s="394">
        <v>90.486190476190473</v>
      </c>
      <c r="E12" s="394">
        <v>82.297619047619051</v>
      </c>
      <c r="F12" s="394">
        <v>82.795499999999976</v>
      </c>
      <c r="G12" s="394">
        <v>85.703478260869574</v>
      </c>
      <c r="H12" s="394">
        <v>80.903333333333322</v>
      </c>
      <c r="I12" s="394">
        <v>74.566190476190485</v>
      </c>
      <c r="J12" s="394">
        <v>76.181739130434792</v>
      </c>
      <c r="K12" s="394">
        <v>74.896190476190469</v>
      </c>
      <c r="L12" s="394">
        <v>74.356999999999999</v>
      </c>
      <c r="M12" s="394">
        <v>79.867727272727265</v>
      </c>
    </row>
    <row r="13" spans="1:13" x14ac:dyDescent="0.2">
      <c r="A13" s="544" t="s">
        <v>297</v>
      </c>
      <c r="B13" s="394">
        <v>83.466190476190448</v>
      </c>
      <c r="C13" s="394">
        <v>85.351904761904763</v>
      </c>
      <c r="D13" s="394">
        <v>89.360000000000014</v>
      </c>
      <c r="E13" s="394">
        <v>81.153913043478255</v>
      </c>
      <c r="F13" s="394">
        <v>80.995999999999995</v>
      </c>
      <c r="G13" s="394">
        <v>84.13130434782606</v>
      </c>
      <c r="H13" s="394">
        <v>79.818181818181799</v>
      </c>
      <c r="I13" s="394">
        <v>73.045238095238091</v>
      </c>
      <c r="J13" s="394">
        <v>74.256521739130434</v>
      </c>
      <c r="K13" s="394">
        <v>72.161904761904779</v>
      </c>
      <c r="L13" s="394">
        <v>71.840000000000018</v>
      </c>
      <c r="M13" s="394">
        <v>77.372608695652175</v>
      </c>
    </row>
    <row r="14" spans="1:13" x14ac:dyDescent="0.2">
      <c r="A14" s="544" t="s">
        <v>298</v>
      </c>
      <c r="B14" s="394">
        <v>86.079047619047628</v>
      </c>
      <c r="C14" s="394">
        <v>88.801999999999992</v>
      </c>
      <c r="D14" s="394">
        <v>93.117142857142866</v>
      </c>
      <c r="E14" s="394">
        <v>84.007142857142853</v>
      </c>
      <c r="F14" s="394">
        <v>83.635499999999993</v>
      </c>
      <c r="G14" s="394">
        <v>87.27739130434783</v>
      </c>
      <c r="H14" s="394">
        <v>82.881904761904764</v>
      </c>
      <c r="I14" s="394">
        <v>76.047142857142873</v>
      </c>
      <c r="J14" s="394">
        <v>76.694782608695647</v>
      </c>
      <c r="K14" s="394">
        <v>75.436666666666653</v>
      </c>
      <c r="L14" s="394">
        <v>74.717000000000013</v>
      </c>
      <c r="M14" s="394">
        <v>80.756363636363645</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73.21380952380953</v>
      </c>
      <c r="C16" s="394">
        <v>76.591500000000011</v>
      </c>
      <c r="D16" s="394">
        <v>81.245238095238093</v>
      </c>
      <c r="E16" s="394">
        <v>73.217142857142861</v>
      </c>
      <c r="F16" s="394">
        <v>74.822499999999977</v>
      </c>
      <c r="G16" s="394">
        <v>78.833913043478262</v>
      </c>
      <c r="H16" s="394">
        <v>74.233333333333348</v>
      </c>
      <c r="I16" s="394">
        <v>68.620952380952403</v>
      </c>
      <c r="J16" s="394">
        <v>69.061739130434759</v>
      </c>
      <c r="K16" s="394">
        <v>67.758095238095251</v>
      </c>
      <c r="L16" s="394">
        <v>67.417500000000018</v>
      </c>
      <c r="M16" s="394">
        <v>72.650454545454565</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77.248999999999995</v>
      </c>
      <c r="C18" s="394">
        <v>81.278000000000006</v>
      </c>
      <c r="D18" s="394">
        <v>85.347272727272724</v>
      </c>
      <c r="E18" s="394">
        <v>80.024545454545489</v>
      </c>
      <c r="F18" s="394">
        <v>79.767368421052609</v>
      </c>
      <c r="G18" s="394">
        <v>81.800454545454542</v>
      </c>
      <c r="H18" s="394">
        <v>76.683181818181822</v>
      </c>
      <c r="I18" s="394">
        <v>70.236000000000004</v>
      </c>
      <c r="J18" s="394">
        <v>72.164347826086953</v>
      </c>
      <c r="K18" s="394">
        <v>69.987000000000009</v>
      </c>
      <c r="L18" s="394">
        <v>70.052857142857135</v>
      </c>
      <c r="M18" s="394">
        <v>75.742500000000007</v>
      </c>
    </row>
    <row r="19" spans="1:13" x14ac:dyDescent="0.2">
      <c r="A19" s="545" t="s">
        <v>302</v>
      </c>
      <c r="B19" s="446">
        <v>70.791428571428582</v>
      </c>
      <c r="C19" s="446">
        <v>74.138095238095218</v>
      </c>
      <c r="D19" s="446">
        <v>78.702727272727259</v>
      </c>
      <c r="E19" s="446">
        <v>73.554782608695646</v>
      </c>
      <c r="F19" s="446">
        <v>74.212000000000003</v>
      </c>
      <c r="G19" s="446">
        <v>74.760000000000005</v>
      </c>
      <c r="H19" s="446">
        <v>70.445909090909083</v>
      </c>
      <c r="I19" s="446">
        <v>63.910952380952388</v>
      </c>
      <c r="J19" s="446">
        <v>66.305652173913046</v>
      </c>
      <c r="K19" s="446">
        <v>64.202380952380935</v>
      </c>
      <c r="L19" s="446">
        <v>64.433636363636367</v>
      </c>
      <c r="M19" s="446">
        <v>69.027826086956523</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86.61238095238096</v>
      </c>
      <c r="C21" s="394">
        <v>88.098499999999987</v>
      </c>
      <c r="D21" s="394">
        <v>91.625238095238089</v>
      </c>
      <c r="E21" s="394">
        <v>83.364285714285714</v>
      </c>
      <c r="F21" s="394">
        <v>83.505499999999984</v>
      </c>
      <c r="G21" s="394">
        <v>87.940434782608691</v>
      </c>
      <c r="H21" s="394">
        <v>83.339047619047619</v>
      </c>
      <c r="I21" s="394">
        <v>76.431904761904775</v>
      </c>
      <c r="J21" s="394">
        <v>76.883043478260873</v>
      </c>
      <c r="K21" s="394">
        <v>75.677142857142869</v>
      </c>
      <c r="L21" s="394">
        <v>75.322500000000005</v>
      </c>
      <c r="M21" s="394">
        <v>80.678181818181827</v>
      </c>
    </row>
    <row r="22" spans="1:13" x14ac:dyDescent="0.2">
      <c r="A22" s="544" t="s">
        <v>305</v>
      </c>
      <c r="B22" s="397">
        <v>85.502380952380946</v>
      </c>
      <c r="C22" s="397">
        <v>86.37299999999999</v>
      </c>
      <c r="D22" s="397">
        <v>90.544285714285721</v>
      </c>
      <c r="E22" s="397">
        <v>81.105238095238093</v>
      </c>
      <c r="F22" s="397">
        <v>82.039999999999992</v>
      </c>
      <c r="G22" s="397">
        <v>86.25826086956522</v>
      </c>
      <c r="H22" s="397">
        <v>82.01761904761905</v>
      </c>
      <c r="I22" s="397">
        <v>75.466666666666669</v>
      </c>
      <c r="J22" s="397">
        <v>76.095217391304345</v>
      </c>
      <c r="K22" s="397">
        <v>75.260476190476197</v>
      </c>
      <c r="L22" s="397">
        <v>74.561999999999983</v>
      </c>
      <c r="M22" s="397">
        <v>79.795909090909106</v>
      </c>
    </row>
    <row r="23" spans="1:13" x14ac:dyDescent="0.2">
      <c r="A23" s="545" t="s">
        <v>306</v>
      </c>
      <c r="B23" s="446">
        <v>85.921904761904756</v>
      </c>
      <c r="C23" s="446">
        <v>86.356999999999985</v>
      </c>
      <c r="D23" s="446">
        <v>90.782857142857139</v>
      </c>
      <c r="E23" s="446">
        <v>82.89761904761906</v>
      </c>
      <c r="F23" s="446">
        <v>83.482999999999976</v>
      </c>
      <c r="G23" s="446">
        <v>86.631739130434795</v>
      </c>
      <c r="H23" s="446">
        <v>81.950952380952359</v>
      </c>
      <c r="I23" s="446">
        <v>75.926190476190484</v>
      </c>
      <c r="J23" s="446">
        <v>76.514347826086961</v>
      </c>
      <c r="K23" s="446">
        <v>75.264761904761912</v>
      </c>
      <c r="L23" s="446">
        <v>75.527500000000003</v>
      </c>
      <c r="M23" s="446">
        <v>80.101818181818189</v>
      </c>
    </row>
    <row r="24" spans="1:13" s="612" customFormat="1" x14ac:dyDescent="0.2">
      <c r="A24" s="546" t="s">
        <v>307</v>
      </c>
      <c r="B24" s="547">
        <v>81.22904761904762</v>
      </c>
      <c r="C24" s="547">
        <v>84.211428571428584</v>
      </c>
      <c r="D24" s="547">
        <v>89.119090909090914</v>
      </c>
      <c r="E24" s="547">
        <v>83.595217391304345</v>
      </c>
      <c r="F24" s="547">
        <v>83.253</v>
      </c>
      <c r="G24" s="547">
        <v>84.426086956521758</v>
      </c>
      <c r="H24" s="547">
        <v>78.3690909090909</v>
      </c>
      <c r="I24" s="547">
        <v>73.59476190476191</v>
      </c>
      <c r="J24" s="547">
        <v>74.499565217391321</v>
      </c>
      <c r="K24" s="547">
        <v>72.97571428571429</v>
      </c>
      <c r="L24" s="547">
        <v>73.068095238095268</v>
      </c>
      <c r="M24" s="547">
        <v>79.454999999999998</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8"/>
    </row>
    <row r="2" spans="1:14" ht="14.1" customHeight="1" x14ac:dyDescent="0.2">
      <c r="A2" s="158"/>
      <c r="B2" s="158"/>
      <c r="N2" s="161" t="s">
        <v>308</v>
      </c>
    </row>
    <row r="3" spans="1:14" ht="14.1" customHeight="1" x14ac:dyDescent="0.2">
      <c r="A3" s="551"/>
      <c r="B3" s="551"/>
      <c r="C3" s="145">
        <v>2024</v>
      </c>
      <c r="D3" s="145" t="s">
        <v>505</v>
      </c>
      <c r="E3" s="145" t="s">
        <v>505</v>
      </c>
      <c r="F3" s="145" t="s">
        <v>505</v>
      </c>
      <c r="G3" s="145" t="s">
        <v>505</v>
      </c>
      <c r="H3" s="145" t="s">
        <v>505</v>
      </c>
      <c r="I3" s="145" t="s">
        <v>505</v>
      </c>
      <c r="J3" s="145" t="s">
        <v>505</v>
      </c>
      <c r="K3" s="145" t="s">
        <v>505</v>
      </c>
      <c r="L3" s="145" t="s">
        <v>505</v>
      </c>
      <c r="M3" s="145" t="s">
        <v>505</v>
      </c>
      <c r="N3" s="145">
        <v>2025</v>
      </c>
    </row>
    <row r="4" spans="1:14" ht="14.1" customHeight="1" x14ac:dyDescent="0.2">
      <c r="C4" s="536">
        <v>45323</v>
      </c>
      <c r="D4" s="536">
        <v>45352</v>
      </c>
      <c r="E4" s="536">
        <v>45383</v>
      </c>
      <c r="F4" s="536">
        <v>45413</v>
      </c>
      <c r="G4" s="536">
        <v>45444</v>
      </c>
      <c r="H4" s="536">
        <v>45474</v>
      </c>
      <c r="I4" s="536">
        <v>45505</v>
      </c>
      <c r="J4" s="536">
        <v>45536</v>
      </c>
      <c r="K4" s="536">
        <v>45566</v>
      </c>
      <c r="L4" s="536">
        <v>45597</v>
      </c>
      <c r="M4" s="536">
        <v>45627</v>
      </c>
      <c r="N4" s="536">
        <v>45658</v>
      </c>
    </row>
    <row r="5" spans="1:14" ht="14.1" customHeight="1" x14ac:dyDescent="0.2">
      <c r="A5" s="813" t="s">
        <v>481</v>
      </c>
      <c r="B5" s="552" t="s">
        <v>309</v>
      </c>
      <c r="C5" s="548">
        <v>832.95238095238096</v>
      </c>
      <c r="D5" s="548">
        <v>884.33952380952383</v>
      </c>
      <c r="E5" s="548">
        <v>930.96045454545458</v>
      </c>
      <c r="F5" s="548">
        <v>854.50565217391295</v>
      </c>
      <c r="G5" s="548">
        <v>814.125</v>
      </c>
      <c r="H5" s="548">
        <v>829.195652173913</v>
      </c>
      <c r="I5" s="548">
        <v>772.60227272727275</v>
      </c>
      <c r="J5" s="548">
        <v>691.83952380952383</v>
      </c>
      <c r="K5" s="548">
        <v>725.945652173913</v>
      </c>
      <c r="L5" s="548">
        <v>691.27380952380952</v>
      </c>
      <c r="M5" s="548">
        <v>685.5513636363637</v>
      </c>
      <c r="N5" s="548">
        <v>732.17391304347825</v>
      </c>
    </row>
    <row r="6" spans="1:14" ht="14.1" customHeight="1" x14ac:dyDescent="0.2">
      <c r="A6" s="814"/>
      <c r="B6" s="553" t="s">
        <v>310</v>
      </c>
      <c r="C6" s="549">
        <v>825.42857142857144</v>
      </c>
      <c r="D6" s="549">
        <v>864.75</v>
      </c>
      <c r="E6" s="549">
        <v>940.51190476190482</v>
      </c>
      <c r="F6" s="549">
        <v>851.20238095238096</v>
      </c>
      <c r="G6" s="549">
        <v>811.0625</v>
      </c>
      <c r="H6" s="549">
        <v>822.79347826086962</v>
      </c>
      <c r="I6" s="549">
        <v>772.20238095238096</v>
      </c>
      <c r="J6" s="549">
        <v>692.38095238095241</v>
      </c>
      <c r="K6" s="549">
        <v>712.89130434782612</v>
      </c>
      <c r="L6" s="549">
        <v>676.20238095238096</v>
      </c>
      <c r="M6" s="549">
        <v>682.96249999999998</v>
      </c>
      <c r="N6" s="549">
        <v>720.71590909090912</v>
      </c>
    </row>
    <row r="7" spans="1:14" ht="14.1" customHeight="1" x14ac:dyDescent="0.2">
      <c r="A7" s="813" t="s">
        <v>513</v>
      </c>
      <c r="B7" s="552" t="s">
        <v>309</v>
      </c>
      <c r="C7" s="550">
        <v>861.15476190476193</v>
      </c>
      <c r="D7" s="550">
        <v>823.73749999999995</v>
      </c>
      <c r="E7" s="550">
        <v>815.96428571428567</v>
      </c>
      <c r="F7" s="550">
        <v>773.25</v>
      </c>
      <c r="G7" s="550">
        <v>789.11249999999995</v>
      </c>
      <c r="H7" s="550">
        <v>794.43478260869563</v>
      </c>
      <c r="I7" s="550">
        <v>735.89285714285711</v>
      </c>
      <c r="J7" s="550">
        <v>682.10714285714289</v>
      </c>
      <c r="K7" s="550">
        <v>701.66304347826087</v>
      </c>
      <c r="L7" s="550">
        <v>708.61904761904759</v>
      </c>
      <c r="M7" s="550">
        <v>686.92499999999995</v>
      </c>
      <c r="N7" s="550">
        <v>731.93181818181813</v>
      </c>
    </row>
    <row r="8" spans="1:14" ht="14.1" customHeight="1" x14ac:dyDescent="0.2">
      <c r="A8" s="814"/>
      <c r="B8" s="553" t="s">
        <v>310</v>
      </c>
      <c r="C8" s="549">
        <v>888.86904761904759</v>
      </c>
      <c r="D8" s="549">
        <v>850.8</v>
      </c>
      <c r="E8" s="549">
        <v>843.96428571428567</v>
      </c>
      <c r="F8" s="549">
        <v>786.10714285714289</v>
      </c>
      <c r="G8" s="549">
        <v>798.875</v>
      </c>
      <c r="H8" s="549">
        <v>803.77173913043475</v>
      </c>
      <c r="I8" s="549">
        <v>744.40476190476193</v>
      </c>
      <c r="J8" s="549">
        <v>685.73809523809518</v>
      </c>
      <c r="K8" s="549">
        <v>711.83695652173913</v>
      </c>
      <c r="L8" s="549">
        <v>713.08333333333337</v>
      </c>
      <c r="M8" s="549">
        <v>694.48749999999995</v>
      </c>
      <c r="N8" s="549">
        <v>747.39772727272725</v>
      </c>
    </row>
    <row r="9" spans="1:14" ht="14.1" customHeight="1" x14ac:dyDescent="0.2">
      <c r="A9" s="813" t="s">
        <v>482</v>
      </c>
      <c r="B9" s="552" t="s">
        <v>309</v>
      </c>
      <c r="C9" s="548">
        <v>850.92857142857144</v>
      </c>
      <c r="D9" s="548">
        <v>816.27380952380952</v>
      </c>
      <c r="E9" s="548">
        <v>799.60227272727275</v>
      </c>
      <c r="F9" s="548">
        <v>739.45652173913038</v>
      </c>
      <c r="G9" s="548">
        <v>761.47500000000002</v>
      </c>
      <c r="H9" s="548">
        <v>766.21739130434787</v>
      </c>
      <c r="I9" s="548">
        <v>704.68181818181813</v>
      </c>
      <c r="J9" s="548">
        <v>661.41714285714284</v>
      </c>
      <c r="K9" s="548">
        <v>676.79347826086962</v>
      </c>
      <c r="L9" s="548">
        <v>679.10714285714289</v>
      </c>
      <c r="M9" s="548">
        <v>672.30681818181813</v>
      </c>
      <c r="N9" s="548">
        <v>714.57608695652175</v>
      </c>
    </row>
    <row r="10" spans="1:14" ht="14.1" customHeight="1" x14ac:dyDescent="0.2">
      <c r="A10" s="814"/>
      <c r="B10" s="553" t="s">
        <v>310</v>
      </c>
      <c r="C10" s="549">
        <v>877</v>
      </c>
      <c r="D10" s="549">
        <v>848.0625</v>
      </c>
      <c r="E10" s="549">
        <v>826.72619047619048</v>
      </c>
      <c r="F10" s="549">
        <v>766.47619047619048</v>
      </c>
      <c r="G10" s="549">
        <v>772.55649999999991</v>
      </c>
      <c r="H10" s="549">
        <v>777.54347826086962</v>
      </c>
      <c r="I10" s="549">
        <v>720.08952380952383</v>
      </c>
      <c r="J10" s="549">
        <v>669.12476190476195</v>
      </c>
      <c r="K10" s="549">
        <v>685.45913043478254</v>
      </c>
      <c r="L10" s="549">
        <v>688.60714285714289</v>
      </c>
      <c r="M10" s="549">
        <v>687.25400000000002</v>
      </c>
      <c r="N10" s="549">
        <v>736.09090909090912</v>
      </c>
    </row>
    <row r="11" spans="1:14" ht="14.1" customHeight="1" x14ac:dyDescent="0.2">
      <c r="A11" s="811" t="s">
        <v>311</v>
      </c>
      <c r="B11" s="552" t="s">
        <v>309</v>
      </c>
      <c r="C11" s="548">
        <v>478.01190476190476</v>
      </c>
      <c r="D11" s="548">
        <v>519.79761904761904</v>
      </c>
      <c r="E11" s="548">
        <v>515.44909090909084</v>
      </c>
      <c r="F11" s="548">
        <v>466.58695652173913</v>
      </c>
      <c r="G11" s="548">
        <v>494.67500000000001</v>
      </c>
      <c r="H11" s="548">
        <v>509.42391304347825</v>
      </c>
      <c r="I11" s="548">
        <v>505.57954545454544</v>
      </c>
      <c r="J11" s="548">
        <v>465.41666666666669</v>
      </c>
      <c r="K11" s="548">
        <v>473.4621739130435</v>
      </c>
      <c r="L11" s="548">
        <v>471.42952380952374</v>
      </c>
      <c r="M11" s="548">
        <v>480.67090909090911</v>
      </c>
      <c r="N11" s="548">
        <v>471.88043478260869</v>
      </c>
    </row>
    <row r="12" spans="1:14" ht="14.1" customHeight="1" x14ac:dyDescent="0.2">
      <c r="A12" s="812"/>
      <c r="B12" s="553" t="s">
        <v>310</v>
      </c>
      <c r="C12" s="549">
        <v>463.60714285714283</v>
      </c>
      <c r="D12" s="549">
        <v>498.16250000000002</v>
      </c>
      <c r="E12" s="549">
        <v>506.65476190476193</v>
      </c>
      <c r="F12" s="549">
        <v>472.57142857142856</v>
      </c>
      <c r="G12" s="549">
        <v>474.48750000000001</v>
      </c>
      <c r="H12" s="549">
        <v>487.63043478260869</v>
      </c>
      <c r="I12" s="549">
        <v>461.40476190476193</v>
      </c>
      <c r="J12" s="549">
        <v>445.04761904761904</v>
      </c>
      <c r="K12" s="549">
        <v>465.0978260869565</v>
      </c>
      <c r="L12" s="549">
        <v>473.53571428571428</v>
      </c>
      <c r="M12" s="549">
        <v>458.8</v>
      </c>
      <c r="N12" s="549">
        <v>468.76136363636363</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83">
        <f>INDICE!A3</f>
        <v>45688</v>
      </c>
      <c r="C3" s="781">
        <v>41671</v>
      </c>
      <c r="D3" s="781" t="s">
        <v>115</v>
      </c>
      <c r="E3" s="781"/>
      <c r="F3" s="781" t="s">
        <v>116</v>
      </c>
      <c r="G3" s="781"/>
      <c r="H3" s="781"/>
    </row>
    <row r="4" spans="1:8" ht="25.5" x14ac:dyDescent="0.2">
      <c r="A4" s="66"/>
      <c r="B4" s="184" t="s">
        <v>54</v>
      </c>
      <c r="C4" s="185" t="s">
        <v>445</v>
      </c>
      <c r="D4" s="184" t="s">
        <v>54</v>
      </c>
      <c r="E4" s="185" t="s">
        <v>445</v>
      </c>
      <c r="F4" s="184" t="s">
        <v>54</v>
      </c>
      <c r="G4" s="186" t="s">
        <v>445</v>
      </c>
      <c r="H4" s="185" t="s">
        <v>106</v>
      </c>
    </row>
    <row r="5" spans="1:8" x14ac:dyDescent="0.2">
      <c r="A5" s="3" t="s">
        <v>313</v>
      </c>
      <c r="B5" s="300">
        <v>24343.034</v>
      </c>
      <c r="C5" s="72">
        <v>-4.2415094755260156</v>
      </c>
      <c r="D5" s="71">
        <v>24343.034</v>
      </c>
      <c r="E5" s="329">
        <v>-4.2415094755260156</v>
      </c>
      <c r="F5" s="71">
        <v>225166.071</v>
      </c>
      <c r="G5" s="329">
        <v>2.1914088061984383</v>
      </c>
      <c r="H5" s="303">
        <v>72.596756993370505</v>
      </c>
    </row>
    <row r="6" spans="1:8" x14ac:dyDescent="0.2">
      <c r="A6" s="3" t="s">
        <v>314</v>
      </c>
      <c r="B6" s="301">
        <v>7075.7089999999998</v>
      </c>
      <c r="C6" s="187">
        <v>0.95686099711698946</v>
      </c>
      <c r="D6" s="58">
        <v>7075.7089999999998</v>
      </c>
      <c r="E6" s="59">
        <v>0.95686099711698946</v>
      </c>
      <c r="F6" s="58">
        <v>74789.131999999998</v>
      </c>
      <c r="G6" s="59">
        <v>-23.533156393881182</v>
      </c>
      <c r="H6" s="304">
        <v>24.113084255705246</v>
      </c>
    </row>
    <row r="7" spans="1:8" x14ac:dyDescent="0.2">
      <c r="A7" s="3" t="s">
        <v>315</v>
      </c>
      <c r="B7" s="340">
        <v>973.79600000000005</v>
      </c>
      <c r="C7" s="187">
        <v>5.7722010657641194</v>
      </c>
      <c r="D7" s="95">
        <v>973.79600000000005</v>
      </c>
      <c r="E7" s="73">
        <v>5.7722010657641194</v>
      </c>
      <c r="F7" s="95">
        <v>10204.754999999999</v>
      </c>
      <c r="G7" s="187">
        <v>5.3904290180226608</v>
      </c>
      <c r="H7" s="441">
        <v>3.2901587509242569</v>
      </c>
    </row>
    <row r="8" spans="1:8" x14ac:dyDescent="0.2">
      <c r="A8" s="209" t="s">
        <v>186</v>
      </c>
      <c r="B8" s="210">
        <v>32392.539000000001</v>
      </c>
      <c r="C8" s="211">
        <v>-2.8726366977725721</v>
      </c>
      <c r="D8" s="210">
        <v>32392.539000000001</v>
      </c>
      <c r="E8" s="211">
        <v>-2.8726366977725721</v>
      </c>
      <c r="F8" s="210">
        <v>310159.95799999998</v>
      </c>
      <c r="G8" s="211">
        <v>-5.3889469884156291</v>
      </c>
      <c r="H8" s="212">
        <v>100</v>
      </c>
    </row>
    <row r="9" spans="1:8" x14ac:dyDescent="0.2">
      <c r="A9" s="213" t="s">
        <v>587</v>
      </c>
      <c r="B9" s="302">
        <v>4584.375</v>
      </c>
      <c r="C9" s="75">
        <v>-16.176854563380033</v>
      </c>
      <c r="D9" s="74">
        <v>4584.375</v>
      </c>
      <c r="E9" s="75">
        <v>-16.176854563380033</v>
      </c>
      <c r="F9" s="74">
        <v>53857.991000000002</v>
      </c>
      <c r="G9" s="189">
        <v>-12.259177810785806</v>
      </c>
      <c r="H9" s="498">
        <v>17.36458546979814</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7" priority="7" operator="equal">
      <formula>0</formula>
    </cfRule>
    <cfRule type="cellIs" dxfId="76" priority="8" operator="between">
      <formula>-0.5</formula>
      <formula>0.5</formula>
    </cfRule>
  </conditionalFormatting>
  <conditionalFormatting sqref="E7">
    <cfRule type="cellIs" dxfId="75" priority="1" operator="between">
      <formula>-0.5</formula>
      <formula>0.5</formula>
    </cfRule>
    <cfRule type="cellIs" dxfId="74" priority="2" operator="between">
      <formula>0</formula>
      <formula>0.49</formula>
    </cfRule>
  </conditionalFormatting>
  <conditionalFormatting sqref="G5">
    <cfRule type="cellIs" dxfId="73" priority="5" operator="equal">
      <formula>0</formula>
    </cfRule>
    <cfRule type="cellIs" dxfId="7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612</v>
      </c>
      <c r="B1" s="53"/>
      <c r="C1" s="53"/>
      <c r="D1" s="6"/>
      <c r="E1" s="6"/>
      <c r="F1" s="6"/>
      <c r="G1" s="6"/>
      <c r="H1" s="3"/>
    </row>
    <row r="2" spans="1:8" x14ac:dyDescent="0.2">
      <c r="A2" s="54"/>
      <c r="B2" s="54"/>
      <c r="C2" s="54"/>
      <c r="D2" s="65"/>
      <c r="E2" s="65"/>
      <c r="F2" s="65"/>
      <c r="G2" s="108"/>
      <c r="H2" s="55" t="s">
        <v>463</v>
      </c>
    </row>
    <row r="3" spans="1:8" ht="14.1" customHeight="1" x14ac:dyDescent="0.2">
      <c r="A3" s="56"/>
      <c r="B3" s="783">
        <f>INDICE!A3</f>
        <v>45688</v>
      </c>
      <c r="C3" s="783">
        <v>41671</v>
      </c>
      <c r="D3" s="781" t="s">
        <v>115</v>
      </c>
      <c r="E3" s="781"/>
      <c r="F3" s="781" t="s">
        <v>116</v>
      </c>
      <c r="G3" s="781"/>
      <c r="H3" s="183"/>
    </row>
    <row r="4" spans="1:8" ht="25.5" x14ac:dyDescent="0.2">
      <c r="A4" s="66"/>
      <c r="B4" s="184" t="s">
        <v>54</v>
      </c>
      <c r="C4" s="185" t="s">
        <v>445</v>
      </c>
      <c r="D4" s="184" t="s">
        <v>54</v>
      </c>
      <c r="E4" s="185" t="s">
        <v>445</v>
      </c>
      <c r="F4" s="184" t="s">
        <v>54</v>
      </c>
      <c r="G4" s="186" t="s">
        <v>445</v>
      </c>
      <c r="H4" s="185" t="s">
        <v>106</v>
      </c>
    </row>
    <row r="5" spans="1:8" x14ac:dyDescent="0.2">
      <c r="A5" s="3" t="s">
        <v>614</v>
      </c>
      <c r="B5" s="300">
        <v>12942.683999999999</v>
      </c>
      <c r="C5" s="72">
        <v>0.35369279281151345</v>
      </c>
      <c r="D5" s="71">
        <v>12942.683999999999</v>
      </c>
      <c r="E5" s="72">
        <v>0.35369279281151345</v>
      </c>
      <c r="F5" s="71">
        <v>140475.50399999999</v>
      </c>
      <c r="G5" s="59">
        <v>-11.127137868648576</v>
      </c>
      <c r="H5" s="303">
        <v>45.291308686597127</v>
      </c>
    </row>
    <row r="6" spans="1:8" x14ac:dyDescent="0.2">
      <c r="A6" s="3" t="s">
        <v>613</v>
      </c>
      <c r="B6" s="301">
        <v>7867.6980000000003</v>
      </c>
      <c r="C6" s="187">
        <v>-14.611250844505221</v>
      </c>
      <c r="D6" s="58">
        <v>7867.6980000000003</v>
      </c>
      <c r="E6" s="59">
        <v>-14.611250844505221</v>
      </c>
      <c r="F6" s="58">
        <v>97522.926999999996</v>
      </c>
      <c r="G6" s="59">
        <v>-3.2071485687762342</v>
      </c>
      <c r="H6" s="304">
        <v>31.442784435765237</v>
      </c>
    </row>
    <row r="7" spans="1:8" x14ac:dyDescent="0.2">
      <c r="A7" s="3" t="s">
        <v>615</v>
      </c>
      <c r="B7" s="340">
        <v>10608.361000000001</v>
      </c>
      <c r="C7" s="187">
        <v>2.8053230180049527</v>
      </c>
      <c r="D7" s="95">
        <v>10608.361000000001</v>
      </c>
      <c r="E7" s="187">
        <v>2.8053230180049527</v>
      </c>
      <c r="F7" s="95">
        <v>61956.771999999997</v>
      </c>
      <c r="G7" s="187">
        <v>4.4347344897616177</v>
      </c>
      <c r="H7" s="441">
        <v>19.975748126713377</v>
      </c>
    </row>
    <row r="8" spans="1:8" x14ac:dyDescent="0.2">
      <c r="A8" s="683" t="s">
        <v>317</v>
      </c>
      <c r="B8" s="340">
        <v>973.79600000000005</v>
      </c>
      <c r="C8" s="187">
        <v>5.7722010657641194</v>
      </c>
      <c r="D8" s="95">
        <v>973.79600000000005</v>
      </c>
      <c r="E8" s="73">
        <v>5.7722010657641194</v>
      </c>
      <c r="F8" s="95">
        <v>10204.754999999999</v>
      </c>
      <c r="G8" s="187">
        <v>5.3904290180226608</v>
      </c>
      <c r="H8" s="441">
        <v>3.2901587509242569</v>
      </c>
    </row>
    <row r="9" spans="1:8" x14ac:dyDescent="0.2">
      <c r="A9" s="209" t="s">
        <v>186</v>
      </c>
      <c r="B9" s="210">
        <v>32392.539000000001</v>
      </c>
      <c r="C9" s="211">
        <v>-2.8726366977725721</v>
      </c>
      <c r="D9" s="210">
        <v>32392.539000000001</v>
      </c>
      <c r="E9" s="211">
        <v>-2.8726366977725721</v>
      </c>
      <c r="F9" s="210">
        <v>310159.95799999998</v>
      </c>
      <c r="G9" s="211">
        <v>-5.3889469884156291</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5" t="s">
        <v>616</v>
      </c>
      <c r="B14" s="815"/>
      <c r="C14" s="815"/>
      <c r="D14" s="815"/>
      <c r="E14" s="815"/>
      <c r="F14" s="815"/>
      <c r="G14" s="815"/>
      <c r="H14" s="815"/>
    </row>
    <row r="15" spans="1:8" s="1" customFormat="1" x14ac:dyDescent="0.2">
      <c r="A15" s="815"/>
      <c r="B15" s="815"/>
      <c r="C15" s="815"/>
      <c r="D15" s="815"/>
      <c r="E15" s="815"/>
      <c r="F15" s="815"/>
      <c r="G15" s="815"/>
      <c r="H15" s="815"/>
    </row>
    <row r="16" spans="1:8" s="1" customFormat="1" x14ac:dyDescent="0.2">
      <c r="A16" s="815"/>
      <c r="B16" s="815"/>
      <c r="C16" s="815"/>
      <c r="D16" s="815"/>
      <c r="E16" s="815"/>
      <c r="F16" s="815"/>
      <c r="G16" s="815"/>
      <c r="H16" s="815"/>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71" priority="1" operator="between">
      <formula>-0.5</formula>
      <formula>0.5</formula>
    </cfRule>
    <cfRule type="cellIs" dxfId="70"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6">
        <v>2023</v>
      </c>
      <c r="C3" s="816">
        <v>2024</v>
      </c>
      <c r="D3" s="816">
        <v>2025</v>
      </c>
    </row>
    <row r="4" spans="1:4" x14ac:dyDescent="0.2">
      <c r="A4" s="630"/>
      <c r="B4" s="817"/>
      <c r="C4" s="817"/>
      <c r="D4" s="817"/>
    </row>
    <row r="5" spans="1:4" x14ac:dyDescent="0.2">
      <c r="A5" s="551" t="s">
        <v>318</v>
      </c>
      <c r="B5" s="738">
        <v>-8.0107958652343054</v>
      </c>
      <c r="C5" s="738">
        <v>-6.4417281906275532</v>
      </c>
      <c r="D5" s="738">
        <v>-5.3889469884156291</v>
      </c>
    </row>
    <row r="6" spans="1:4" x14ac:dyDescent="0.2">
      <c r="A6" s="18" t="s">
        <v>127</v>
      </c>
      <c r="B6" s="394">
        <v>-9.8506569250518385</v>
      </c>
      <c r="C6" s="394">
        <v>-7.7481296912108384</v>
      </c>
      <c r="D6" s="394" t="s">
        <v>505</v>
      </c>
    </row>
    <row r="7" spans="1:4" x14ac:dyDescent="0.2">
      <c r="A7" s="18" t="s">
        <v>128</v>
      </c>
      <c r="B7" s="394">
        <v>-11.586687231634677</v>
      </c>
      <c r="C7" s="394">
        <v>-6.6289427002722885</v>
      </c>
      <c r="D7" s="394" t="s">
        <v>505</v>
      </c>
    </row>
    <row r="8" spans="1:4" x14ac:dyDescent="0.2">
      <c r="A8" s="18" t="s">
        <v>129</v>
      </c>
      <c r="B8" s="394">
        <v>-11.212958226238294</v>
      </c>
      <c r="C8" s="394">
        <v>-6.7181588103714303</v>
      </c>
      <c r="D8" s="394" t="s">
        <v>505</v>
      </c>
    </row>
    <row r="9" spans="1:4" x14ac:dyDescent="0.2">
      <c r="A9" s="18" t="s">
        <v>130</v>
      </c>
      <c r="B9" s="394">
        <v>-11.222985173363401</v>
      </c>
      <c r="C9" s="394">
        <v>-6.9597971659128968</v>
      </c>
      <c r="D9" s="394" t="s">
        <v>505</v>
      </c>
    </row>
    <row r="10" spans="1:4" x14ac:dyDescent="0.2">
      <c r="A10" s="18" t="s">
        <v>131</v>
      </c>
      <c r="B10" s="394">
        <v>-12.379924093410786</v>
      </c>
      <c r="C10" s="394">
        <v>-7.6422747568255218</v>
      </c>
      <c r="D10" s="394" t="s">
        <v>505</v>
      </c>
    </row>
    <row r="11" spans="1:4" x14ac:dyDescent="0.2">
      <c r="A11" s="18" t="s">
        <v>132</v>
      </c>
      <c r="B11" s="394">
        <v>-14.375792306472047</v>
      </c>
      <c r="C11" s="394">
        <v>-7.0423116586361774</v>
      </c>
      <c r="D11" s="394" t="s">
        <v>505</v>
      </c>
    </row>
    <row r="12" spans="1:4" x14ac:dyDescent="0.2">
      <c r="A12" s="18" t="s">
        <v>133</v>
      </c>
      <c r="B12" s="394">
        <v>-15.438733247071756</v>
      </c>
      <c r="C12" s="394">
        <v>-6.8767156934220575</v>
      </c>
      <c r="D12" s="394" t="s">
        <v>505</v>
      </c>
    </row>
    <row r="13" spans="1:4" x14ac:dyDescent="0.2">
      <c r="A13" s="18" t="s">
        <v>134</v>
      </c>
      <c r="B13" s="394">
        <v>-15.55669939369419</v>
      </c>
      <c r="C13" s="394">
        <v>-7.3638575079001942</v>
      </c>
      <c r="D13" s="394" t="s">
        <v>505</v>
      </c>
    </row>
    <row r="14" spans="1:4" x14ac:dyDescent="0.2">
      <c r="A14" s="18" t="s">
        <v>135</v>
      </c>
      <c r="B14" s="394">
        <v>-16.142847842261229</v>
      </c>
      <c r="C14" s="394">
        <v>-6.6980425505744154</v>
      </c>
      <c r="D14" s="394" t="s">
        <v>505</v>
      </c>
    </row>
    <row r="15" spans="1:4" x14ac:dyDescent="0.2">
      <c r="A15" s="18" t="s">
        <v>136</v>
      </c>
      <c r="B15" s="394">
        <v>-13.983042833013769</v>
      </c>
      <c r="C15" s="394">
        <v>-4.994867328275852</v>
      </c>
      <c r="D15" s="394" t="s">
        <v>505</v>
      </c>
    </row>
    <row r="16" spans="1:4" x14ac:dyDescent="0.2">
      <c r="A16" s="439" t="s">
        <v>137</v>
      </c>
      <c r="B16" s="446">
        <v>-10.977983850198026</v>
      </c>
      <c r="C16" s="446">
        <v>-3.7666058417652621</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7" t="s">
        <v>669</v>
      </c>
      <c r="C3" s="773" t="s">
        <v>416</v>
      </c>
      <c r="D3" s="777" t="s">
        <v>670</v>
      </c>
      <c r="E3" s="773" t="s">
        <v>416</v>
      </c>
      <c r="F3" s="775" t="s">
        <v>671</v>
      </c>
    </row>
    <row r="4" spans="1:6" x14ac:dyDescent="0.2">
      <c r="A4" s="66"/>
      <c r="B4" s="778"/>
      <c r="C4" s="774"/>
      <c r="D4" s="778"/>
      <c r="E4" s="774"/>
      <c r="F4" s="776"/>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1" t="s">
        <v>640</v>
      </c>
      <c r="B12" s="3"/>
      <c r="C12" s="3"/>
      <c r="D12" s="3"/>
      <c r="E12" s="3"/>
      <c r="F12" s="55" t="s">
        <v>565</v>
      </c>
    </row>
    <row r="13" spans="1:6" x14ac:dyDescent="0.2">
      <c r="A13" s="428" t="s">
        <v>599</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18" t="s">
        <v>617</v>
      </c>
      <c r="B1" s="818"/>
      <c r="C1" s="818"/>
      <c r="D1" s="818"/>
      <c r="E1" s="818"/>
      <c r="F1" s="818"/>
      <c r="G1" s="18"/>
      <c r="H1" s="18"/>
      <c r="I1" s="18"/>
      <c r="J1" s="18"/>
      <c r="K1" s="18"/>
      <c r="L1" s="18"/>
    </row>
    <row r="2" spans="1:12" x14ac:dyDescent="0.2">
      <c r="A2" s="819"/>
      <c r="B2" s="819"/>
      <c r="C2" s="819"/>
      <c r="D2" s="819"/>
      <c r="E2" s="819"/>
      <c r="F2" s="819"/>
      <c r="G2" s="18"/>
      <c r="H2" s="18"/>
      <c r="I2" s="18"/>
      <c r="J2" s="18"/>
      <c r="K2" s="563"/>
      <c r="L2" s="55" t="s">
        <v>463</v>
      </c>
    </row>
    <row r="3" spans="1:12" x14ac:dyDescent="0.2">
      <c r="A3" s="564"/>
      <c r="B3" s="820">
        <f>INDICE!A3</f>
        <v>45688</v>
      </c>
      <c r="C3" s="821">
        <v>41671</v>
      </c>
      <c r="D3" s="821">
        <v>41671</v>
      </c>
      <c r="E3" s="821">
        <v>41671</v>
      </c>
      <c r="F3" s="822">
        <v>41671</v>
      </c>
      <c r="G3" s="823" t="s">
        <v>116</v>
      </c>
      <c r="H3" s="821"/>
      <c r="I3" s="821"/>
      <c r="J3" s="821"/>
      <c r="K3" s="821"/>
      <c r="L3" s="824" t="s">
        <v>106</v>
      </c>
    </row>
    <row r="4" spans="1:12" ht="38.25" x14ac:dyDescent="0.2">
      <c r="A4" s="540"/>
      <c r="B4" s="684" t="s">
        <v>614</v>
      </c>
      <c r="C4" s="684" t="s">
        <v>613</v>
      </c>
      <c r="D4" s="684" t="s">
        <v>615</v>
      </c>
      <c r="E4" s="684" t="s">
        <v>317</v>
      </c>
      <c r="F4" s="216" t="s">
        <v>186</v>
      </c>
      <c r="G4" s="684" t="s">
        <v>614</v>
      </c>
      <c r="H4" s="684" t="s">
        <v>613</v>
      </c>
      <c r="I4" s="684" t="s">
        <v>615</v>
      </c>
      <c r="J4" s="684" t="s">
        <v>317</v>
      </c>
      <c r="K4" s="217" t="s">
        <v>186</v>
      </c>
      <c r="L4" s="825"/>
    </row>
    <row r="5" spans="1:12" x14ac:dyDescent="0.2">
      <c r="A5" s="537" t="s">
        <v>153</v>
      </c>
      <c r="B5" s="431">
        <v>3132.239</v>
      </c>
      <c r="C5" s="431">
        <v>644.48299999999995</v>
      </c>
      <c r="D5" s="431">
        <v>377.08800000000002</v>
      </c>
      <c r="E5" s="431">
        <v>201.63</v>
      </c>
      <c r="F5" s="565">
        <v>4355.4399999999996</v>
      </c>
      <c r="G5" s="431">
        <v>31738.764999999999</v>
      </c>
      <c r="H5" s="431">
        <v>8138.6409999999996</v>
      </c>
      <c r="I5" s="431">
        <v>2544.3159999999998</v>
      </c>
      <c r="J5" s="431">
        <v>1935.539</v>
      </c>
      <c r="K5" s="566">
        <v>44357.260999999999</v>
      </c>
      <c r="L5" s="72">
        <v>14.301453949597304</v>
      </c>
    </row>
    <row r="6" spans="1:12" x14ac:dyDescent="0.2">
      <c r="A6" s="539" t="s">
        <v>154</v>
      </c>
      <c r="B6" s="431">
        <v>553.09100000000001</v>
      </c>
      <c r="C6" s="431">
        <v>591.596</v>
      </c>
      <c r="D6" s="431">
        <v>533.24800000000005</v>
      </c>
      <c r="E6" s="431">
        <v>57.987000000000002</v>
      </c>
      <c r="F6" s="567">
        <v>1735.922</v>
      </c>
      <c r="G6" s="431">
        <v>5515.97</v>
      </c>
      <c r="H6" s="431">
        <v>6296.9889999999996</v>
      </c>
      <c r="I6" s="431">
        <v>3019.2750000000001</v>
      </c>
      <c r="J6" s="431">
        <v>629.40800000000002</v>
      </c>
      <c r="K6" s="568">
        <v>15461.641999999998</v>
      </c>
      <c r="L6" s="59">
        <v>4.985067970002917</v>
      </c>
    </row>
    <row r="7" spans="1:12" x14ac:dyDescent="0.2">
      <c r="A7" s="539" t="s">
        <v>155</v>
      </c>
      <c r="B7" s="431">
        <v>352.60899999999998</v>
      </c>
      <c r="C7" s="431">
        <v>342.32100000000003</v>
      </c>
      <c r="D7" s="431">
        <v>279.60399999999998</v>
      </c>
      <c r="E7" s="431">
        <v>29.960999999999999</v>
      </c>
      <c r="F7" s="567">
        <v>1004.4950000000001</v>
      </c>
      <c r="G7" s="431">
        <v>3099.482</v>
      </c>
      <c r="H7" s="431">
        <v>4448.6329999999998</v>
      </c>
      <c r="I7" s="431">
        <v>1816.569</v>
      </c>
      <c r="J7" s="431">
        <v>304.11</v>
      </c>
      <c r="K7" s="568">
        <v>9668.7939999999999</v>
      </c>
      <c r="L7" s="59">
        <v>3.117365883775888</v>
      </c>
    </row>
    <row r="8" spans="1:12" x14ac:dyDescent="0.2">
      <c r="A8" s="539" t="s">
        <v>156</v>
      </c>
      <c r="B8" s="431">
        <v>727.65700000000004</v>
      </c>
      <c r="C8" s="96">
        <v>22.888999999999999</v>
      </c>
      <c r="D8" s="431">
        <v>131.06200000000001</v>
      </c>
      <c r="E8" s="96">
        <v>0.29899999999999999</v>
      </c>
      <c r="F8" s="567">
        <v>881.90700000000004</v>
      </c>
      <c r="G8" s="431">
        <v>8373.6460000000006</v>
      </c>
      <c r="H8" s="431">
        <v>314.64</v>
      </c>
      <c r="I8" s="96">
        <v>1005.588</v>
      </c>
      <c r="J8" s="431">
        <v>5.0510000000000002</v>
      </c>
      <c r="K8" s="568">
        <v>9698.9249999999993</v>
      </c>
      <c r="L8" s="59">
        <v>3.1270805753334958</v>
      </c>
    </row>
    <row r="9" spans="1:12" x14ac:dyDescent="0.2">
      <c r="A9" s="539" t="s">
        <v>563</v>
      </c>
      <c r="B9" s="431">
        <v>0</v>
      </c>
      <c r="C9" s="431">
        <v>0</v>
      </c>
      <c r="D9" s="431">
        <v>0</v>
      </c>
      <c r="E9" s="96">
        <v>7.8</v>
      </c>
      <c r="F9" s="614">
        <v>7.8</v>
      </c>
      <c r="G9" s="431">
        <v>0</v>
      </c>
      <c r="H9" s="431">
        <v>0</v>
      </c>
      <c r="I9" s="431">
        <v>0</v>
      </c>
      <c r="J9" s="431">
        <v>52.762</v>
      </c>
      <c r="K9" s="568">
        <v>52.762</v>
      </c>
      <c r="L9" s="96">
        <v>1.7011269322708023E-2</v>
      </c>
    </row>
    <row r="10" spans="1:12" x14ac:dyDescent="0.2">
      <c r="A10" s="539" t="s">
        <v>158</v>
      </c>
      <c r="B10" s="431">
        <v>27.773</v>
      </c>
      <c r="C10" s="431">
        <v>85.557000000000002</v>
      </c>
      <c r="D10" s="431">
        <v>150.352</v>
      </c>
      <c r="E10" s="431">
        <v>2.0590000000000002</v>
      </c>
      <c r="F10" s="567">
        <v>265.74100000000004</v>
      </c>
      <c r="G10" s="431">
        <v>439.42700000000002</v>
      </c>
      <c r="H10" s="431">
        <v>1392.7349999999999</v>
      </c>
      <c r="I10" s="431">
        <v>961.98699999999997</v>
      </c>
      <c r="J10" s="431">
        <v>24.460999999999999</v>
      </c>
      <c r="K10" s="568">
        <v>2818.6099999999997</v>
      </c>
      <c r="L10" s="59">
        <v>0.90876262889348491</v>
      </c>
    </row>
    <row r="11" spans="1:12" x14ac:dyDescent="0.2">
      <c r="A11" s="539" t="s">
        <v>159</v>
      </c>
      <c r="B11" s="431">
        <v>146.316</v>
      </c>
      <c r="C11" s="431">
        <v>883.95899999999995</v>
      </c>
      <c r="D11" s="431">
        <v>1081.4069999999999</v>
      </c>
      <c r="E11" s="431">
        <v>63.600999999999999</v>
      </c>
      <c r="F11" s="567">
        <v>2175.2829999999999</v>
      </c>
      <c r="G11" s="431">
        <v>1208.9359999999999</v>
      </c>
      <c r="H11" s="431">
        <v>9993.6679999999997</v>
      </c>
      <c r="I11" s="431">
        <v>6641.2039999999997</v>
      </c>
      <c r="J11" s="431">
        <v>692.971</v>
      </c>
      <c r="K11" s="568">
        <v>18536.778999999999</v>
      </c>
      <c r="L11" s="59">
        <v>5.9765387958098311</v>
      </c>
    </row>
    <row r="12" spans="1:12" x14ac:dyDescent="0.2">
      <c r="A12" s="539" t="s">
        <v>508</v>
      </c>
      <c r="B12" s="431">
        <v>939.62800000000004</v>
      </c>
      <c r="C12" s="431">
        <v>337.52</v>
      </c>
      <c r="D12" s="431">
        <v>472.64</v>
      </c>
      <c r="E12" s="431">
        <v>73.444999999999993</v>
      </c>
      <c r="F12" s="567">
        <v>1823.2329999999999</v>
      </c>
      <c r="G12" s="431">
        <v>9813.9369999999999</v>
      </c>
      <c r="H12" s="431">
        <v>4415.0110000000004</v>
      </c>
      <c r="I12" s="431">
        <v>2588.826</v>
      </c>
      <c r="J12" s="431">
        <v>798.07600000000002</v>
      </c>
      <c r="K12" s="568">
        <v>17615.850000000002</v>
      </c>
      <c r="L12" s="59">
        <v>5.6796173135670784</v>
      </c>
    </row>
    <row r="13" spans="1:12" x14ac:dyDescent="0.2">
      <c r="A13" s="539" t="s">
        <v>160</v>
      </c>
      <c r="B13" s="431">
        <v>1860.4059999999999</v>
      </c>
      <c r="C13" s="431">
        <v>1606.5229999999999</v>
      </c>
      <c r="D13" s="431">
        <v>2384.9520000000002</v>
      </c>
      <c r="E13" s="431">
        <v>123.90600000000001</v>
      </c>
      <c r="F13" s="567">
        <v>5975.7870000000003</v>
      </c>
      <c r="G13" s="431">
        <v>22948.516</v>
      </c>
      <c r="H13" s="431">
        <v>18486.788</v>
      </c>
      <c r="I13" s="431">
        <v>13078.204</v>
      </c>
      <c r="J13" s="431">
        <v>1522.338</v>
      </c>
      <c r="K13" s="568">
        <v>56035.846000000005</v>
      </c>
      <c r="L13" s="59">
        <v>18.066806944994337</v>
      </c>
    </row>
    <row r="14" spans="1:12" x14ac:dyDescent="0.2">
      <c r="A14" s="539" t="s">
        <v>320</v>
      </c>
      <c r="B14" s="431">
        <v>1170.8889999999999</v>
      </c>
      <c r="C14" s="431">
        <v>1098.509</v>
      </c>
      <c r="D14" s="431">
        <v>444.38600000000002</v>
      </c>
      <c r="E14" s="431">
        <v>151.88499999999999</v>
      </c>
      <c r="F14" s="567">
        <v>2865.6689999999999</v>
      </c>
      <c r="G14" s="431">
        <v>12646.34</v>
      </c>
      <c r="H14" s="431">
        <v>14349.536</v>
      </c>
      <c r="I14" s="431">
        <v>2861.4639999999999</v>
      </c>
      <c r="J14" s="431">
        <v>1626.2560000000001</v>
      </c>
      <c r="K14" s="568">
        <v>31483.596000000001</v>
      </c>
      <c r="L14" s="59">
        <v>10.150789030046871</v>
      </c>
    </row>
    <row r="15" spans="1:12" x14ac:dyDescent="0.2">
      <c r="A15" s="539" t="s">
        <v>163</v>
      </c>
      <c r="B15" s="431">
        <v>1.556</v>
      </c>
      <c r="C15" s="431">
        <v>65.314999999999998</v>
      </c>
      <c r="D15" s="431">
        <v>102.095</v>
      </c>
      <c r="E15" s="431">
        <v>63.13</v>
      </c>
      <c r="F15" s="567">
        <v>232.096</v>
      </c>
      <c r="G15" s="96">
        <v>36.048999999999999</v>
      </c>
      <c r="H15" s="431">
        <v>2031.4929999999999</v>
      </c>
      <c r="I15" s="431">
        <v>566.99400000000003</v>
      </c>
      <c r="J15" s="431">
        <v>608.39300000000003</v>
      </c>
      <c r="K15" s="568">
        <v>3242.9290000000001</v>
      </c>
      <c r="L15" s="59">
        <v>1.0455695124032489</v>
      </c>
    </row>
    <row r="16" spans="1:12" x14ac:dyDescent="0.2">
      <c r="A16" s="539" t="s">
        <v>164</v>
      </c>
      <c r="B16" s="431">
        <v>619.27099999999996</v>
      </c>
      <c r="C16" s="431">
        <v>442.59500000000003</v>
      </c>
      <c r="D16" s="431">
        <v>332.76600000000002</v>
      </c>
      <c r="E16" s="431">
        <v>55.21</v>
      </c>
      <c r="F16" s="567">
        <v>1449.8420000000001</v>
      </c>
      <c r="G16" s="431">
        <v>7497.1059999999998</v>
      </c>
      <c r="H16" s="431">
        <v>5689.7060000000001</v>
      </c>
      <c r="I16" s="431">
        <v>2123.1790000000001</v>
      </c>
      <c r="J16" s="431">
        <v>536.83000000000004</v>
      </c>
      <c r="K16" s="568">
        <v>15846.821</v>
      </c>
      <c r="L16" s="59">
        <v>5.109255523667513</v>
      </c>
    </row>
    <row r="17" spans="1:12" x14ac:dyDescent="0.2">
      <c r="A17" s="539" t="s">
        <v>165</v>
      </c>
      <c r="B17" s="96">
        <v>263.52800000000002</v>
      </c>
      <c r="C17" s="431">
        <v>43.127000000000002</v>
      </c>
      <c r="D17" s="431">
        <v>165.11500000000001</v>
      </c>
      <c r="E17" s="431">
        <v>5.5659999999999998</v>
      </c>
      <c r="F17" s="567">
        <v>477.33600000000001</v>
      </c>
      <c r="G17" s="431">
        <v>2243.904</v>
      </c>
      <c r="H17" s="431">
        <v>497.56900000000002</v>
      </c>
      <c r="I17" s="431">
        <v>945.51</v>
      </c>
      <c r="J17" s="431">
        <v>49.2</v>
      </c>
      <c r="K17" s="568">
        <v>3736.183</v>
      </c>
      <c r="L17" s="59">
        <v>1.2046020858178847</v>
      </c>
    </row>
    <row r="18" spans="1:12" x14ac:dyDescent="0.2">
      <c r="A18" s="539" t="s">
        <v>166</v>
      </c>
      <c r="B18" s="96">
        <v>124.774</v>
      </c>
      <c r="C18" s="431">
        <v>400.84300000000002</v>
      </c>
      <c r="D18" s="431">
        <v>2949.8609999999999</v>
      </c>
      <c r="E18" s="431">
        <v>22.806999999999999</v>
      </c>
      <c r="F18" s="567">
        <v>3498.2849999999999</v>
      </c>
      <c r="G18" s="431">
        <v>998.89700000000005</v>
      </c>
      <c r="H18" s="431">
        <v>4473.4579999999996</v>
      </c>
      <c r="I18" s="431">
        <v>16711.702000000001</v>
      </c>
      <c r="J18" s="431">
        <v>290.279</v>
      </c>
      <c r="K18" s="568">
        <v>22474.335999999999</v>
      </c>
      <c r="L18" s="59">
        <v>7.2460669145413856</v>
      </c>
    </row>
    <row r="19" spans="1:12" x14ac:dyDescent="0.2">
      <c r="A19" s="539" t="s">
        <v>168</v>
      </c>
      <c r="B19" s="431">
        <v>1617.22</v>
      </c>
      <c r="C19" s="431">
        <v>220.93</v>
      </c>
      <c r="D19" s="431">
        <v>83.864999999999995</v>
      </c>
      <c r="E19" s="431">
        <v>75.153000000000006</v>
      </c>
      <c r="F19" s="567">
        <v>1997.1680000000001</v>
      </c>
      <c r="G19" s="431">
        <v>19794.001</v>
      </c>
      <c r="H19" s="431">
        <v>2957.2739999999999</v>
      </c>
      <c r="I19" s="431">
        <v>575.76</v>
      </c>
      <c r="J19" s="431">
        <v>749.28300000000002</v>
      </c>
      <c r="K19" s="568">
        <v>24076.317999999999</v>
      </c>
      <c r="L19" s="59">
        <v>7.7625702171480038</v>
      </c>
    </row>
    <row r="20" spans="1:12" x14ac:dyDescent="0.2">
      <c r="A20" s="539" t="s">
        <v>169</v>
      </c>
      <c r="B20" s="431">
        <v>394.76600000000002</v>
      </c>
      <c r="C20" s="431">
        <v>394.483</v>
      </c>
      <c r="D20" s="431">
        <v>337.55799999999999</v>
      </c>
      <c r="E20" s="431">
        <v>21.927</v>
      </c>
      <c r="F20" s="567">
        <v>1148.7339999999999</v>
      </c>
      <c r="G20" s="431">
        <v>3048.8029999999999</v>
      </c>
      <c r="H20" s="431">
        <v>4786.4920000000002</v>
      </c>
      <c r="I20" s="431">
        <v>2021.961</v>
      </c>
      <c r="J20" s="431">
        <v>216.82400000000001</v>
      </c>
      <c r="K20" s="568">
        <v>10074.08</v>
      </c>
      <c r="L20" s="59">
        <v>3.2480362393106108</v>
      </c>
    </row>
    <row r="21" spans="1:12" x14ac:dyDescent="0.2">
      <c r="A21" s="539" t="s">
        <v>170</v>
      </c>
      <c r="B21" s="431">
        <v>1010.963</v>
      </c>
      <c r="C21" s="431">
        <v>685.90499999999997</v>
      </c>
      <c r="D21" s="431">
        <v>783.46400000000006</v>
      </c>
      <c r="E21" s="431">
        <v>17.434999999999999</v>
      </c>
      <c r="F21" s="567">
        <v>2497.7669999999998</v>
      </c>
      <c r="G21" s="431">
        <v>11071.718000000001</v>
      </c>
      <c r="H21" s="431">
        <v>9249.91</v>
      </c>
      <c r="I21" s="431">
        <v>4493.7709999999997</v>
      </c>
      <c r="J21" s="431">
        <v>162.97</v>
      </c>
      <c r="K21" s="568">
        <v>24978.369000000002</v>
      </c>
      <c r="L21" s="59">
        <v>8.0534051457674298</v>
      </c>
    </row>
    <row r="22" spans="1:12" x14ac:dyDescent="0.2">
      <c r="A22" s="218" t="s">
        <v>114</v>
      </c>
      <c r="B22" s="174">
        <v>12942.685999999998</v>
      </c>
      <c r="C22" s="174">
        <v>7866.5550000000003</v>
      </c>
      <c r="D22" s="174">
        <v>10609.463</v>
      </c>
      <c r="E22" s="174">
        <v>973.80100000000016</v>
      </c>
      <c r="F22" s="569">
        <v>32392.504999999997</v>
      </c>
      <c r="G22" s="570">
        <v>140475.497</v>
      </c>
      <c r="H22" s="174">
        <v>97522.54300000002</v>
      </c>
      <c r="I22" s="174">
        <v>61956.310000000005</v>
      </c>
      <c r="J22" s="174">
        <v>10204.751000000002</v>
      </c>
      <c r="K22" s="174">
        <v>310159.10100000002</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5" t="s">
        <v>616</v>
      </c>
      <c r="B26" s="815"/>
      <c r="C26" s="815"/>
      <c r="D26" s="815"/>
      <c r="E26" s="815"/>
      <c r="F26" s="815"/>
      <c r="G26" s="815"/>
      <c r="H26" s="815"/>
    </row>
    <row r="27" spans="1:12" s="18" customFormat="1" x14ac:dyDescent="0.2">
      <c r="A27" s="815"/>
      <c r="B27" s="815"/>
      <c r="C27" s="815"/>
      <c r="D27" s="815"/>
      <c r="E27" s="815"/>
      <c r="F27" s="815"/>
      <c r="G27" s="815"/>
      <c r="H27" s="815"/>
    </row>
    <row r="28" spans="1:12" s="18" customFormat="1" x14ac:dyDescent="0.2">
      <c r="A28" s="815"/>
      <c r="B28" s="815"/>
      <c r="C28" s="815"/>
      <c r="D28" s="815"/>
      <c r="E28" s="815"/>
      <c r="F28" s="815"/>
      <c r="G28" s="815"/>
      <c r="H28" s="815"/>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9" priority="1" operator="between">
      <formula>0</formula>
      <formula>0.5</formula>
    </cfRule>
    <cfRule type="cellIs" dxfId="68" priority="2" operator="between">
      <formula>0</formula>
      <formula>0.49</formula>
    </cfRule>
  </conditionalFormatting>
  <conditionalFormatting sqref="C8">
    <cfRule type="cellIs" dxfId="67" priority="45" operator="between">
      <formula>0</formula>
      <formula>0.5</formula>
    </cfRule>
    <cfRule type="cellIs" dxfId="66" priority="46" operator="between">
      <formula>0</formula>
      <formula>0.49</formula>
    </cfRule>
  </conditionalFormatting>
  <conditionalFormatting sqref="E8:E9">
    <cfRule type="cellIs" dxfId="65" priority="29" operator="between">
      <formula>0</formula>
      <formula>0.5</formula>
    </cfRule>
    <cfRule type="cellIs" dxfId="64" priority="30" operator="between">
      <formula>0</formula>
      <formula>0.49</formula>
    </cfRule>
  </conditionalFormatting>
  <conditionalFormatting sqref="F9">
    <cfRule type="cellIs" dxfId="63" priority="27" operator="between">
      <formula>0</formula>
      <formula>0.5</formula>
    </cfRule>
    <cfRule type="cellIs" dxfId="62" priority="28" operator="between">
      <formula>0</formula>
      <formula>0.49</formula>
    </cfRule>
  </conditionalFormatting>
  <conditionalFormatting sqref="G15">
    <cfRule type="cellIs" dxfId="61" priority="35" operator="between">
      <formula>0</formula>
      <formula>0.5</formula>
    </cfRule>
    <cfRule type="cellIs" dxfId="60" priority="36" operator="between">
      <formula>0</formula>
      <formula>0.49</formula>
    </cfRule>
  </conditionalFormatting>
  <conditionalFormatting sqref="I8">
    <cfRule type="cellIs" dxfId="59" priority="11" operator="between">
      <formula>0</formula>
      <formula>0.5</formula>
    </cfRule>
    <cfRule type="cellIs" dxfId="58" priority="12" operator="between">
      <formula>0</formula>
      <formula>0.49</formula>
    </cfRule>
  </conditionalFormatting>
  <conditionalFormatting sqref="L9">
    <cfRule type="cellIs" dxfId="57" priority="41" operator="between">
      <formula>0</formula>
      <formula>0.5</formula>
    </cfRule>
    <cfRule type="cellIs" dxfId="56"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88"/>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798" t="s">
        <v>447</v>
      </c>
      <c r="B3" s="798" t="s">
        <v>448</v>
      </c>
      <c r="C3" s="783">
        <f>INDICE!A3</f>
        <v>45688</v>
      </c>
      <c r="D3" s="783">
        <v>41671</v>
      </c>
      <c r="E3" s="781" t="s">
        <v>115</v>
      </c>
      <c r="F3" s="781"/>
      <c r="G3" s="781" t="s">
        <v>116</v>
      </c>
      <c r="H3" s="781"/>
      <c r="I3" s="781"/>
      <c r="J3" s="161"/>
    </row>
    <row r="4" spans="1:45" x14ac:dyDescent="0.2">
      <c r="A4" s="799"/>
      <c r="B4" s="799"/>
      <c r="C4" s="184" t="s">
        <v>54</v>
      </c>
      <c r="D4" s="185" t="s">
        <v>417</v>
      </c>
      <c r="E4" s="184" t="s">
        <v>54</v>
      </c>
      <c r="F4" s="185" t="s">
        <v>417</v>
      </c>
      <c r="G4" s="184" t="s">
        <v>54</v>
      </c>
      <c r="H4" s="186" t="s">
        <v>417</v>
      </c>
      <c r="I4" s="185" t="s">
        <v>467</v>
      </c>
      <c r="J4" s="10"/>
    </row>
    <row r="5" spans="1:45" x14ac:dyDescent="0.2">
      <c r="A5" s="1"/>
      <c r="B5" s="11" t="s">
        <v>321</v>
      </c>
      <c r="C5" s="451">
        <v>1038.8891999999998</v>
      </c>
      <c r="D5" s="142" t="s">
        <v>142</v>
      </c>
      <c r="E5" s="454">
        <v>1038.8891999999998</v>
      </c>
      <c r="F5" s="142" t="s">
        <v>142</v>
      </c>
      <c r="G5" s="454">
        <v>2178.1244299999998</v>
      </c>
      <c r="H5" s="142">
        <v>-56.154048728097592</v>
      </c>
      <c r="I5" s="492">
        <v>0.63620918764428702</v>
      </c>
      <c r="J5" s="1"/>
    </row>
    <row r="6" spans="1:45" x14ac:dyDescent="0.2">
      <c r="A6" s="1"/>
      <c r="B6" s="11" t="s">
        <v>466</v>
      </c>
      <c r="C6" s="451">
        <v>0</v>
      </c>
      <c r="D6" s="142" t="s">
        <v>142</v>
      </c>
      <c r="E6" s="454">
        <v>0</v>
      </c>
      <c r="F6" s="142" t="s">
        <v>142</v>
      </c>
      <c r="G6" s="454">
        <v>2627.6065899999999</v>
      </c>
      <c r="H6" s="142">
        <v>-48.442477665201366</v>
      </c>
      <c r="I6" s="403">
        <v>0.76749860157102001</v>
      </c>
      <c r="J6" s="1"/>
    </row>
    <row r="7" spans="1:45" x14ac:dyDescent="0.2">
      <c r="A7" s="160" t="s">
        <v>454</v>
      </c>
      <c r="B7" s="145"/>
      <c r="C7" s="452">
        <v>1038.8891999999998</v>
      </c>
      <c r="D7" s="148" t="s">
        <v>142</v>
      </c>
      <c r="E7" s="452">
        <v>1038.8891999999998</v>
      </c>
      <c r="F7" s="148" t="s">
        <v>142</v>
      </c>
      <c r="G7" s="452">
        <v>4805.7310199999993</v>
      </c>
      <c r="H7" s="224">
        <v>-52.248924371908913</v>
      </c>
      <c r="I7" s="148">
        <v>1.4037077892153069</v>
      </c>
      <c r="J7" s="1"/>
    </row>
    <row r="8" spans="1:45" x14ac:dyDescent="0.2">
      <c r="A8" s="190"/>
      <c r="B8" s="11" t="s">
        <v>231</v>
      </c>
      <c r="C8" s="451">
        <v>10452.64716</v>
      </c>
      <c r="D8" s="142">
        <v>10.649037707838646</v>
      </c>
      <c r="E8" s="454">
        <v>10452.64716</v>
      </c>
      <c r="F8" s="149">
        <v>10.649037707838646</v>
      </c>
      <c r="G8" s="454">
        <v>57904.618670000003</v>
      </c>
      <c r="H8" s="149">
        <v>-32.039531470926015</v>
      </c>
      <c r="I8" s="726">
        <v>16.913381943424106</v>
      </c>
      <c r="J8" s="1"/>
    </row>
    <row r="9" spans="1:45" x14ac:dyDescent="0.2">
      <c r="A9" s="160" t="s">
        <v>300</v>
      </c>
      <c r="B9" s="145"/>
      <c r="C9" s="452">
        <v>10452.64716</v>
      </c>
      <c r="D9" s="148">
        <v>10.649037707838646</v>
      </c>
      <c r="E9" s="452">
        <v>10452.64716</v>
      </c>
      <c r="F9" s="148">
        <v>10.649037707838646</v>
      </c>
      <c r="G9" s="452">
        <v>57904.618670000003</v>
      </c>
      <c r="H9" s="224">
        <v>-32.039531470926015</v>
      </c>
      <c r="I9" s="148">
        <v>16.913381943424106</v>
      </c>
      <c r="J9" s="1"/>
    </row>
    <row r="10" spans="1:45" s="427" customFormat="1" x14ac:dyDescent="0.2">
      <c r="A10" s="650"/>
      <c r="B10" s="11" t="s">
        <v>233</v>
      </c>
      <c r="C10" s="451">
        <v>0</v>
      </c>
      <c r="D10" s="142" t="s">
        <v>142</v>
      </c>
      <c r="E10" s="454">
        <v>0</v>
      </c>
      <c r="F10" s="149" t="s">
        <v>142</v>
      </c>
      <c r="G10" s="454">
        <v>3221.1757199999997</v>
      </c>
      <c r="H10" s="149" t="s">
        <v>142</v>
      </c>
      <c r="I10" s="492">
        <v>0.94087443300046059</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627.06386999999916</v>
      </c>
      <c r="D11" s="142">
        <v>-55.338757557059267</v>
      </c>
      <c r="E11" s="454">
        <v>627.06386999999916</v>
      </c>
      <c r="F11" s="149">
        <v>-55.338757557059267</v>
      </c>
      <c r="G11" s="454">
        <v>13394.254419999996</v>
      </c>
      <c r="H11" s="149">
        <v>-2.3938034146578446</v>
      </c>
      <c r="I11" s="492">
        <v>3.9123328338267149</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627.06386999999916</v>
      </c>
      <c r="D12" s="412">
        <v>-55.338757557059267</v>
      </c>
      <c r="E12" s="455">
        <v>627.06386999999916</v>
      </c>
      <c r="F12" s="573">
        <v>-55.338757557059267</v>
      </c>
      <c r="G12" s="455">
        <v>13394.254419999996</v>
      </c>
      <c r="H12" s="573">
        <v>6.0167128302610609</v>
      </c>
      <c r="I12" s="636">
        <v>3.9123328338267149</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t="s">
        <v>142</v>
      </c>
      <c r="E13" s="455">
        <v>0</v>
      </c>
      <c r="F13" s="573" t="s">
        <v>142</v>
      </c>
      <c r="G13" s="455">
        <v>0</v>
      </c>
      <c r="H13" s="573">
        <v>-100</v>
      </c>
      <c r="I13" s="636">
        <v>0</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207</v>
      </c>
      <c r="C14" s="451">
        <v>83.809060000000002</v>
      </c>
      <c r="D14" s="142">
        <v>-55.061224071775449</v>
      </c>
      <c r="E14" s="454">
        <v>83.809060000000002</v>
      </c>
      <c r="F14" s="149">
        <v>-55.061224071775449</v>
      </c>
      <c r="G14" s="454">
        <v>4568.1263599999993</v>
      </c>
      <c r="H14" s="149">
        <v>-22.086219000666706</v>
      </c>
      <c r="I14" s="492">
        <v>1.3343057543099379</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426" t="s">
        <v>322</v>
      </c>
      <c r="C15" s="453">
        <v>83.809060000000002</v>
      </c>
      <c r="D15" s="412">
        <v>-55.061224071775449</v>
      </c>
      <c r="E15" s="455">
        <v>83.809060000000002</v>
      </c>
      <c r="F15" s="573">
        <v>-55.061224071775449</v>
      </c>
      <c r="G15" s="455">
        <v>1790.70225</v>
      </c>
      <c r="H15" s="573">
        <v>-16.636590407220137</v>
      </c>
      <c r="I15" s="636">
        <v>0.52304689672173466</v>
      </c>
      <c r="J15" s="1"/>
    </row>
    <row r="16" spans="1:45" x14ac:dyDescent="0.2">
      <c r="A16" s="1"/>
      <c r="B16" s="426" t="s">
        <v>319</v>
      </c>
      <c r="C16" s="453">
        <v>0</v>
      </c>
      <c r="D16" s="412" t="s">
        <v>142</v>
      </c>
      <c r="E16" s="455">
        <v>0</v>
      </c>
      <c r="F16" s="573" t="s">
        <v>142</v>
      </c>
      <c r="G16" s="455">
        <v>2777.4241100000004</v>
      </c>
      <c r="H16" s="573">
        <v>-25.237286244398117</v>
      </c>
      <c r="I16" s="636">
        <v>0.81125885758820371</v>
      </c>
      <c r="J16" s="1"/>
    </row>
    <row r="17" spans="1:45" s="427" customFormat="1" x14ac:dyDescent="0.2">
      <c r="A17" s="425"/>
      <c r="B17" s="11" t="s">
        <v>655</v>
      </c>
      <c r="C17" s="451">
        <v>690.99894000000006</v>
      </c>
      <c r="D17" s="142">
        <v>20.24914896188108</v>
      </c>
      <c r="E17" s="454">
        <v>690.99894000000006</v>
      </c>
      <c r="F17" s="149">
        <v>20.24914896188108</v>
      </c>
      <c r="G17" s="454">
        <v>12419.578680000001</v>
      </c>
      <c r="H17" s="149">
        <v>30.114306676959391</v>
      </c>
      <c r="I17" s="492">
        <v>3.6276394287020173</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208</v>
      </c>
      <c r="C18" s="451">
        <v>0</v>
      </c>
      <c r="D18" s="142" t="s">
        <v>142</v>
      </c>
      <c r="E18" s="454">
        <v>0</v>
      </c>
      <c r="F18" s="149" t="s">
        <v>142</v>
      </c>
      <c r="G18" s="454">
        <v>0</v>
      </c>
      <c r="H18" s="149">
        <v>-100</v>
      </c>
      <c r="I18" s="492">
        <v>0</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209</v>
      </c>
      <c r="C19" s="451">
        <v>6463.684220000001</v>
      </c>
      <c r="D19" s="142">
        <v>-25.595337090741332</v>
      </c>
      <c r="E19" s="454">
        <v>6463.684220000001</v>
      </c>
      <c r="F19" s="149">
        <v>-25.595337090741332</v>
      </c>
      <c r="G19" s="454">
        <v>70136.810040000011</v>
      </c>
      <c r="H19" s="149">
        <v>-6.4913163275090486</v>
      </c>
      <c r="I19" s="492">
        <v>20.486287341954142</v>
      </c>
      <c r="J19" s="1"/>
    </row>
    <row r="20" spans="1:45" x14ac:dyDescent="0.2">
      <c r="A20" s="160" t="s">
        <v>438</v>
      </c>
      <c r="B20" s="145"/>
      <c r="C20" s="452">
        <v>7865.55609</v>
      </c>
      <c r="D20" s="148">
        <v>-27.522316793480357</v>
      </c>
      <c r="E20" s="452">
        <v>7865.55609</v>
      </c>
      <c r="F20" s="148">
        <v>-27.522316793480357</v>
      </c>
      <c r="G20" s="452">
        <v>103739.94521999999</v>
      </c>
      <c r="H20" s="224">
        <v>-0.45229714593023451</v>
      </c>
      <c r="I20" s="148">
        <v>30.301439791793271</v>
      </c>
      <c r="J20" s="1"/>
    </row>
    <row r="21" spans="1:45" s="427" customFormat="1" x14ac:dyDescent="0.2">
      <c r="A21" s="650"/>
      <c r="B21" s="11" t="s">
        <v>608</v>
      </c>
      <c r="C21" s="451">
        <v>0</v>
      </c>
      <c r="D21" s="142" t="s">
        <v>142</v>
      </c>
      <c r="E21" s="454">
        <v>0</v>
      </c>
      <c r="F21" s="149" t="s">
        <v>142</v>
      </c>
      <c r="G21" s="454">
        <v>0</v>
      </c>
      <c r="H21" s="149">
        <v>-100</v>
      </c>
      <c r="I21" s="492">
        <v>0</v>
      </c>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425"/>
      <c r="B22" s="11" t="s">
        <v>323</v>
      </c>
      <c r="C22" s="451">
        <v>826.45103000000006</v>
      </c>
      <c r="D22" s="142">
        <v>-5.7373323998286043</v>
      </c>
      <c r="E22" s="454">
        <v>826.45103000000006</v>
      </c>
      <c r="F22" s="149">
        <v>-5.7373323998286043</v>
      </c>
      <c r="G22" s="454">
        <v>11230.777099999999</v>
      </c>
      <c r="H22" s="149">
        <v>-20.729645252065957</v>
      </c>
      <c r="I22" s="492">
        <v>3.2804019260759412</v>
      </c>
      <c r="J22" s="723"/>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s="427" customFormat="1" x14ac:dyDescent="0.2">
      <c r="A23" s="160" t="s">
        <v>337</v>
      </c>
      <c r="B23" s="145"/>
      <c r="C23" s="452">
        <v>826.45103000000006</v>
      </c>
      <c r="D23" s="148">
        <v>-5.7373323998286043</v>
      </c>
      <c r="E23" s="452">
        <v>826.45103000000006</v>
      </c>
      <c r="F23" s="148">
        <v>-5.7373323998286043</v>
      </c>
      <c r="G23" s="452">
        <v>11230.777099999999</v>
      </c>
      <c r="H23" s="224">
        <v>-34.207993836436131</v>
      </c>
      <c r="I23" s="148">
        <v>3.2804019260759412</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row>
    <row r="24" spans="1:45" x14ac:dyDescent="0.2">
      <c r="A24" s="650"/>
      <c r="B24" s="11" t="s">
        <v>212</v>
      </c>
      <c r="C24" s="451">
        <v>1025.3706</v>
      </c>
      <c r="D24" s="142" t="s">
        <v>142</v>
      </c>
      <c r="E24" s="454">
        <v>1025.3706</v>
      </c>
      <c r="F24" s="149" t="s">
        <v>142</v>
      </c>
      <c r="G24" s="454">
        <v>3078.8452400000001</v>
      </c>
      <c r="H24" s="149">
        <v>-1.0479910866337723</v>
      </c>
      <c r="I24" s="492">
        <v>0.89930106932544718</v>
      </c>
      <c r="J24" s="1"/>
    </row>
    <row r="25" spans="1:45" x14ac:dyDescent="0.2">
      <c r="A25" s="425"/>
      <c r="B25" s="11" t="s">
        <v>213</v>
      </c>
      <c r="C25" s="451">
        <v>10119.332779999999</v>
      </c>
      <c r="D25" s="142">
        <v>1.5068965097634661</v>
      </c>
      <c r="E25" s="454">
        <v>10119.332779999999</v>
      </c>
      <c r="F25" s="149">
        <v>1.5068965097634661</v>
      </c>
      <c r="G25" s="454">
        <v>131352.48938999997</v>
      </c>
      <c r="H25" s="149">
        <v>11.621759478284108</v>
      </c>
      <c r="I25" s="492">
        <v>38.366798250303233</v>
      </c>
      <c r="J25" s="1"/>
    </row>
    <row r="26" spans="1:45" x14ac:dyDescent="0.2">
      <c r="A26" s="1"/>
      <c r="B26" s="426" t="s">
        <v>322</v>
      </c>
      <c r="C26" s="453">
        <v>10119.332779999999</v>
      </c>
      <c r="D26" s="412">
        <v>12.661568399016614</v>
      </c>
      <c r="E26" s="455">
        <v>10119.332779999999</v>
      </c>
      <c r="F26" s="573">
        <v>12.661568399016614</v>
      </c>
      <c r="G26" s="455">
        <v>107028.09690999999</v>
      </c>
      <c r="H26" s="573">
        <v>12.331090932415737</v>
      </c>
      <c r="I26" s="636">
        <v>31.261877261174249</v>
      </c>
      <c r="J26" s="1"/>
    </row>
    <row r="27" spans="1:45" x14ac:dyDescent="0.2">
      <c r="A27" s="1"/>
      <c r="B27" s="426" t="s">
        <v>319</v>
      </c>
      <c r="C27" s="453">
        <v>0</v>
      </c>
      <c r="D27" s="412">
        <v>-100</v>
      </c>
      <c r="E27" s="455">
        <v>0</v>
      </c>
      <c r="F27" s="573">
        <v>-100</v>
      </c>
      <c r="G27" s="455">
        <v>24324.392480000002</v>
      </c>
      <c r="H27" s="573">
        <v>8.6042282285334704</v>
      </c>
      <c r="I27" s="636">
        <v>7.1049209891289848</v>
      </c>
      <c r="J27" s="1"/>
    </row>
    <row r="28" spans="1:45" x14ac:dyDescent="0.2">
      <c r="A28" s="425"/>
      <c r="B28" s="11" t="s">
        <v>214</v>
      </c>
      <c r="C28" s="451">
        <v>979.07078999999999</v>
      </c>
      <c r="D28" s="142" t="s">
        <v>142</v>
      </c>
      <c r="E28" s="454">
        <v>979.07078999999999</v>
      </c>
      <c r="F28" s="149" t="s">
        <v>142</v>
      </c>
      <c r="G28" s="454">
        <v>979.07078999999999</v>
      </c>
      <c r="H28" s="149">
        <v>-77.102856496972521</v>
      </c>
      <c r="I28" s="492">
        <v>0.28597715693962922</v>
      </c>
      <c r="J28" s="1"/>
    </row>
    <row r="29" spans="1:45" x14ac:dyDescent="0.2">
      <c r="A29" s="1"/>
      <c r="B29" s="11" t="s">
        <v>674</v>
      </c>
      <c r="C29" s="451">
        <v>0</v>
      </c>
      <c r="D29" s="142" t="s">
        <v>142</v>
      </c>
      <c r="E29" s="454">
        <v>0</v>
      </c>
      <c r="F29" s="149" t="s">
        <v>142</v>
      </c>
      <c r="G29" s="454">
        <v>2795.1777099999999</v>
      </c>
      <c r="H29" s="149" t="s">
        <v>142</v>
      </c>
      <c r="I29" s="492">
        <v>0.81644451331943346</v>
      </c>
      <c r="J29" s="1"/>
    </row>
    <row r="30" spans="1:45" x14ac:dyDescent="0.2">
      <c r="A30" s="1"/>
      <c r="B30" s="11" t="s">
        <v>215</v>
      </c>
      <c r="C30" s="451">
        <v>0</v>
      </c>
      <c r="D30" s="142" t="s">
        <v>142</v>
      </c>
      <c r="E30" s="454">
        <v>0</v>
      </c>
      <c r="F30" s="149" t="s">
        <v>142</v>
      </c>
      <c r="G30" s="454">
        <v>0</v>
      </c>
      <c r="H30" s="149">
        <v>-100</v>
      </c>
      <c r="I30" s="492">
        <v>0</v>
      </c>
      <c r="J30" s="1"/>
    </row>
    <row r="31" spans="1:45" x14ac:dyDescent="0.2">
      <c r="A31" s="1"/>
      <c r="B31" s="11" t="s">
        <v>583</v>
      </c>
      <c r="C31" s="451">
        <v>0</v>
      </c>
      <c r="D31" s="142" t="s">
        <v>142</v>
      </c>
      <c r="E31" s="454">
        <v>0</v>
      </c>
      <c r="F31" s="149" t="s">
        <v>142</v>
      </c>
      <c r="G31" s="454">
        <v>0</v>
      </c>
      <c r="H31" s="149">
        <v>-100</v>
      </c>
      <c r="I31" s="492">
        <v>0</v>
      </c>
      <c r="J31" s="1"/>
    </row>
    <row r="32" spans="1:45" x14ac:dyDescent="0.2">
      <c r="A32" s="425"/>
      <c r="B32" s="11" t="s">
        <v>217</v>
      </c>
      <c r="C32" s="451">
        <v>3178.6401700000001</v>
      </c>
      <c r="D32" s="142">
        <v>180.35078578855567</v>
      </c>
      <c r="E32" s="454">
        <v>3178.6401700000001</v>
      </c>
      <c r="F32" s="149">
        <v>180.35078578855567</v>
      </c>
      <c r="G32" s="454">
        <v>26393.437520000003</v>
      </c>
      <c r="H32" s="149">
        <v>-45.077709404866376</v>
      </c>
      <c r="I32" s="492">
        <v>7.7092691365384702</v>
      </c>
      <c r="J32" s="1"/>
    </row>
    <row r="33" spans="1:10" x14ac:dyDescent="0.2">
      <c r="A33" s="160" t="s">
        <v>439</v>
      </c>
      <c r="B33" s="145"/>
      <c r="C33" s="452">
        <v>15302.414339999998</v>
      </c>
      <c r="D33" s="148">
        <v>37.823371894809874</v>
      </c>
      <c r="E33" s="452">
        <v>15302.414339999998</v>
      </c>
      <c r="F33" s="148">
        <v>37.823371894809874</v>
      </c>
      <c r="G33" s="452">
        <v>164599.02065000002</v>
      </c>
      <c r="H33" s="224">
        <v>-7.9883929048386637</v>
      </c>
      <c r="I33" s="148">
        <v>48.077790126426223</v>
      </c>
      <c r="J33" s="1"/>
    </row>
    <row r="34" spans="1:10" x14ac:dyDescent="0.2">
      <c r="A34" s="425"/>
      <c r="B34" s="11" t="s">
        <v>682</v>
      </c>
      <c r="C34" s="451">
        <v>0</v>
      </c>
      <c r="D34" s="142" t="s">
        <v>142</v>
      </c>
      <c r="E34" s="454">
        <v>0</v>
      </c>
      <c r="F34" s="149" t="s">
        <v>142</v>
      </c>
      <c r="G34" s="454">
        <v>79.695959999999999</v>
      </c>
      <c r="H34" s="149" t="s">
        <v>142</v>
      </c>
      <c r="I34" s="743">
        <v>2.3278423065174286E-2</v>
      </c>
      <c r="J34" s="724"/>
    </row>
    <row r="35" spans="1:10" x14ac:dyDescent="0.2">
      <c r="A35" s="160" t="s">
        <v>455</v>
      </c>
      <c r="B35" s="145"/>
      <c r="C35" s="452">
        <v>0</v>
      </c>
      <c r="D35" s="148" t="s">
        <v>142</v>
      </c>
      <c r="E35" s="452">
        <v>0</v>
      </c>
      <c r="F35" s="148" t="s">
        <v>142</v>
      </c>
      <c r="G35" s="452">
        <v>79.695959999999999</v>
      </c>
      <c r="H35" s="224" t="s">
        <v>142</v>
      </c>
      <c r="I35" s="734">
        <v>2.3278423065174286E-2</v>
      </c>
      <c r="J35" s="1"/>
    </row>
    <row r="36" spans="1:10" x14ac:dyDescent="0.2">
      <c r="A36" s="657" t="s">
        <v>114</v>
      </c>
      <c r="B36" s="658"/>
      <c r="C36" s="658">
        <v>35485.957820000003</v>
      </c>
      <c r="D36" s="659">
        <v>9.9360699678914557</v>
      </c>
      <c r="E36" s="150">
        <v>35485.957820000003</v>
      </c>
      <c r="F36" s="659">
        <v>9.9360699678914557</v>
      </c>
      <c r="G36" s="150">
        <v>342359.78861999995</v>
      </c>
      <c r="H36" s="660">
        <v>-13.422712158346805</v>
      </c>
      <c r="I36" s="661">
        <v>100</v>
      </c>
      <c r="J36" s="166"/>
    </row>
    <row r="37" spans="1:10" x14ac:dyDescent="0.2">
      <c r="A37" s="671" t="s">
        <v>324</v>
      </c>
      <c r="B37" s="691"/>
      <c r="C37" s="181">
        <v>11521.204649999998</v>
      </c>
      <c r="D37" s="155">
        <v>3.3547451896637317</v>
      </c>
      <c r="E37" s="514">
        <v>11521.204649999998</v>
      </c>
      <c r="F37" s="515">
        <v>3.3547451896637317</v>
      </c>
      <c r="G37" s="514">
        <v>134632.63225999998</v>
      </c>
      <c r="H37" s="515">
        <v>12.563035756465949</v>
      </c>
      <c r="I37" s="515">
        <v>39.324896420424714</v>
      </c>
      <c r="J37" s="1"/>
    </row>
    <row r="38" spans="1:10" x14ac:dyDescent="0.2">
      <c r="A38" s="671" t="s">
        <v>325</v>
      </c>
      <c r="B38" s="691"/>
      <c r="C38" s="181">
        <v>23964.753170000004</v>
      </c>
      <c r="D38" s="155">
        <v>13.407839686779472</v>
      </c>
      <c r="E38" s="514">
        <v>23964.753170000004</v>
      </c>
      <c r="F38" s="515">
        <v>13.407839686779472</v>
      </c>
      <c r="G38" s="514">
        <v>207727.15636000008</v>
      </c>
      <c r="H38" s="515">
        <v>-24.690671247184763</v>
      </c>
      <c r="I38" s="515">
        <v>60.675103579575321</v>
      </c>
      <c r="J38" s="1"/>
    </row>
    <row r="39" spans="1:10" ht="14.25" customHeight="1" x14ac:dyDescent="0.2">
      <c r="A39" s="469" t="s">
        <v>442</v>
      </c>
      <c r="B39" s="153"/>
      <c r="C39" s="405">
        <v>11854.519029999999</v>
      </c>
      <c r="D39" s="406">
        <v>2.0898551669150267</v>
      </c>
      <c r="E39" s="407">
        <v>11854.519029999999</v>
      </c>
      <c r="F39" s="408">
        <v>2.0898551669150267</v>
      </c>
      <c r="G39" s="407">
        <v>91507.753849999994</v>
      </c>
      <c r="H39" s="408">
        <v>-20.017002953057244</v>
      </c>
      <c r="I39" s="408">
        <v>26.728534393263232</v>
      </c>
      <c r="J39" s="1"/>
    </row>
    <row r="40" spans="1:10" ht="14.25" customHeight="1" x14ac:dyDescent="0.2">
      <c r="A40" s="469" t="s">
        <v>443</v>
      </c>
      <c r="B40" s="153"/>
      <c r="C40" s="405">
        <v>23631.43879</v>
      </c>
      <c r="D40" s="406">
        <v>14.34452858029697</v>
      </c>
      <c r="E40" s="407">
        <v>23631.43879</v>
      </c>
      <c r="F40" s="408">
        <v>14.34452858029697</v>
      </c>
      <c r="G40" s="407">
        <v>250852.03476999994</v>
      </c>
      <c r="H40" s="408">
        <v>-10.738130193426516</v>
      </c>
      <c r="I40" s="408">
        <v>73.271465606736768</v>
      </c>
      <c r="J40" s="1"/>
    </row>
    <row r="41" spans="1:10" ht="14.25" customHeight="1" x14ac:dyDescent="0.2">
      <c r="A41" s="671" t="s">
        <v>444</v>
      </c>
      <c r="B41" s="691"/>
      <c r="C41" s="181">
        <v>1318.0628099999992</v>
      </c>
      <c r="D41" s="155">
        <v>-33.386903781816251</v>
      </c>
      <c r="E41" s="514">
        <v>1318.0628099999992</v>
      </c>
      <c r="F41" s="706">
        <v>-33.386903781816251</v>
      </c>
      <c r="G41" s="514">
        <v>29035.008819999995</v>
      </c>
      <c r="H41" s="706">
        <v>24.785797925972393</v>
      </c>
      <c r="I41" s="515">
        <v>8.480846695529193</v>
      </c>
      <c r="J41" s="1"/>
    </row>
    <row r="42" spans="1:10" s="1" customFormat="1" ht="15" customHeight="1" x14ac:dyDescent="0.2">
      <c r="A42" s="581"/>
      <c r="B42" s="581"/>
      <c r="C42" s="581"/>
      <c r="D42" s="581"/>
      <c r="E42" s="581"/>
      <c r="F42" s="581"/>
      <c r="G42" s="581"/>
      <c r="H42" s="581"/>
      <c r="I42" s="55" t="s">
        <v>220</v>
      </c>
    </row>
    <row r="43" spans="1:10" s="1" customFormat="1" ht="15" customHeight="1" x14ac:dyDescent="0.2">
      <c r="A43" s="826" t="s">
        <v>645</v>
      </c>
      <c r="B43" s="826"/>
      <c r="C43" s="826"/>
      <c r="D43" s="826"/>
      <c r="E43" s="826"/>
      <c r="F43" s="826"/>
      <c r="G43" s="826"/>
      <c r="H43" s="826"/>
      <c r="I43" s="826"/>
    </row>
    <row r="44" spans="1:10" s="1" customFormat="1" x14ac:dyDescent="0.2">
      <c r="A44" s="428" t="s">
        <v>468</v>
      </c>
      <c r="I44" s="653"/>
    </row>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sheetData>
  <mergeCells count="6">
    <mergeCell ref="A43:I43"/>
    <mergeCell ref="A3:A4"/>
    <mergeCell ref="B3:B4"/>
    <mergeCell ref="C3:D3"/>
    <mergeCell ref="E3:F3"/>
    <mergeCell ref="G3:I3"/>
  </mergeCells>
  <conditionalFormatting sqref="D15:D16">
    <cfRule type="cellIs" dxfId="55" priority="8" operator="between">
      <formula>-0.05</formula>
      <formula>0.05</formula>
    </cfRule>
  </conditionalFormatting>
  <conditionalFormatting sqref="D26:D27">
    <cfRule type="cellIs" dxfId="54" priority="4" operator="between">
      <formula>-0.05</formula>
      <formula>0.05</formula>
    </cfRule>
  </conditionalFormatting>
  <conditionalFormatting sqref="F38:F41">
    <cfRule type="cellIs" dxfId="53" priority="17" operator="between">
      <formula>0</formula>
      <formula>0.5</formula>
    </cfRule>
    <cfRule type="cellIs" dxfId="52" priority="18" operator="between">
      <formula>-0.49</formula>
      <formula>0.49</formula>
    </cfRule>
  </conditionalFormatting>
  <conditionalFormatting sqref="H38:H41">
    <cfRule type="cellIs" dxfId="51" priority="19" operator="between">
      <formula>0</formula>
      <formula>0.5</formula>
    </cfRule>
    <cfRule type="cellIs" dxfId="50" priority="20" operator="between">
      <formula>-0.49</formula>
      <formula>0.49</formula>
    </cfRule>
  </conditionalFormatting>
  <conditionalFormatting sqref="I8">
    <cfRule type="cellIs" dxfId="49" priority="45" operator="between">
      <formula>0</formula>
      <formula>0.5</formula>
    </cfRule>
    <cfRule type="cellIs" dxfId="48" priority="46" operator="between">
      <formula>0</formula>
      <formula>0.49</formula>
    </cfRule>
  </conditionalFormatting>
  <conditionalFormatting sqref="I34:I36">
    <cfRule type="cellIs" dxfId="47" priority="1" stopIfTrue="1" operator="equal">
      <formula>0</formula>
    </cfRule>
  </conditionalFormatting>
  <conditionalFormatting sqref="I34:I41">
    <cfRule type="cellIs" dxfId="46" priority="2" operator="between">
      <formula>0</formula>
      <formula>0.5</formula>
    </cfRule>
    <cfRule type="cellIs" dxfId="45" priority="3"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8" t="s">
        <v>18</v>
      </c>
      <c r="B1" s="818"/>
      <c r="C1" s="818"/>
      <c r="D1" s="818"/>
      <c r="E1" s="818"/>
      <c r="F1" s="818"/>
      <c r="G1" s="1"/>
      <c r="H1" s="1"/>
    </row>
    <row r="2" spans="1:9" x14ac:dyDescent="0.2">
      <c r="A2" s="819"/>
      <c r="B2" s="819"/>
      <c r="C2" s="819"/>
      <c r="D2" s="819"/>
      <c r="E2" s="819"/>
      <c r="F2" s="819"/>
      <c r="G2" s="10"/>
      <c r="H2" s="55" t="s">
        <v>463</v>
      </c>
    </row>
    <row r="3" spans="1:9" x14ac:dyDescent="0.2">
      <c r="A3" s="11"/>
      <c r="B3" s="783">
        <f>INDICE!A3</f>
        <v>45688</v>
      </c>
      <c r="C3" s="783">
        <v>41671</v>
      </c>
      <c r="D3" s="781" t="s">
        <v>115</v>
      </c>
      <c r="E3" s="781"/>
      <c r="F3" s="781" t="s">
        <v>116</v>
      </c>
      <c r="G3" s="781"/>
      <c r="H3" s="781"/>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11521.204649999998</v>
      </c>
      <c r="C5" s="227">
        <v>3.3547451896637144</v>
      </c>
      <c r="D5" s="226">
        <v>11521.204649999998</v>
      </c>
      <c r="E5" s="227">
        <v>3.3547451896637144</v>
      </c>
      <c r="F5" s="226">
        <v>134632.63225999998</v>
      </c>
      <c r="G5" s="227">
        <v>12.563035756465949</v>
      </c>
      <c r="H5" s="227">
        <v>39.324896420424714</v>
      </c>
    </row>
    <row r="6" spans="1:9" x14ac:dyDescent="0.2">
      <c r="A6" s="402" t="s">
        <v>327</v>
      </c>
      <c r="B6" s="712">
        <v>10119.332779999999</v>
      </c>
      <c r="C6" s="468">
        <v>12.661568399016614</v>
      </c>
      <c r="D6" s="429">
        <v>10119.332779999999</v>
      </c>
      <c r="E6" s="430">
        <v>12.661568399016614</v>
      </c>
      <c r="F6" s="429">
        <v>107028.09691000001</v>
      </c>
      <c r="G6" s="430">
        <v>12.331090932415753</v>
      </c>
      <c r="H6" s="714">
        <v>31.261877261174252</v>
      </c>
    </row>
    <row r="7" spans="1:9" x14ac:dyDescent="0.2">
      <c r="A7" s="402" t="s">
        <v>515</v>
      </c>
      <c r="B7" s="713">
        <v>690.99894000000006</v>
      </c>
      <c r="C7" s="500">
        <v>20.24914896188108</v>
      </c>
      <c r="D7" s="431">
        <v>690.99894000000006</v>
      </c>
      <c r="E7" s="500">
        <v>20.24914896188108</v>
      </c>
      <c r="F7" s="431">
        <v>12419.578680000002</v>
      </c>
      <c r="G7" s="438">
        <v>30.114306676959412</v>
      </c>
      <c r="H7" s="736">
        <v>3.6276394287020182</v>
      </c>
    </row>
    <row r="8" spans="1:9" x14ac:dyDescent="0.2">
      <c r="A8" s="402" t="s">
        <v>516</v>
      </c>
      <c r="B8" s="713">
        <v>710.87293</v>
      </c>
      <c r="C8" s="468">
        <v>-55.306215854501772</v>
      </c>
      <c r="D8" s="429">
        <v>710.87293</v>
      </c>
      <c r="E8" s="468">
        <v>-55.306215854501772</v>
      </c>
      <c r="F8" s="429">
        <v>15184.956669999994</v>
      </c>
      <c r="G8" s="468">
        <v>2.7248523700809257</v>
      </c>
      <c r="H8" s="714">
        <v>4.4353797305484495</v>
      </c>
    </row>
    <row r="9" spans="1:9" x14ac:dyDescent="0.2">
      <c r="A9" s="409" t="s">
        <v>329</v>
      </c>
      <c r="B9" s="411">
        <v>23964.753169999996</v>
      </c>
      <c r="C9" s="227">
        <v>13.407839686779454</v>
      </c>
      <c r="D9" s="411">
        <v>23964.753169999996</v>
      </c>
      <c r="E9" s="227">
        <v>13.407839686779454</v>
      </c>
      <c r="F9" s="411">
        <v>207727.15636000002</v>
      </c>
      <c r="G9" s="227">
        <v>-24.690671247184788</v>
      </c>
      <c r="H9" s="227">
        <v>60.675103579575293</v>
      </c>
    </row>
    <row r="10" spans="1:9" x14ac:dyDescent="0.2">
      <c r="A10" s="402" t="s">
        <v>330</v>
      </c>
      <c r="B10" s="712">
        <v>2793.6924800000002</v>
      </c>
      <c r="C10" s="432">
        <v>103.91065292422293</v>
      </c>
      <c r="D10" s="429">
        <v>2793.6924800000002</v>
      </c>
      <c r="E10" s="430">
        <v>103.91065292422293</v>
      </c>
      <c r="F10" s="429">
        <v>29238.855019999995</v>
      </c>
      <c r="G10" s="430">
        <v>-30.396805537135524</v>
      </c>
      <c r="H10" s="714">
        <v>8.540388209099369</v>
      </c>
    </row>
    <row r="11" spans="1:9" x14ac:dyDescent="0.2">
      <c r="A11" s="402" t="s">
        <v>331</v>
      </c>
      <c r="B11" s="712">
        <v>5243.55861</v>
      </c>
      <c r="C11" s="430">
        <v>-18.468514487562434</v>
      </c>
      <c r="D11" s="429">
        <v>5243.55861</v>
      </c>
      <c r="E11" s="73">
        <v>-18.468514487562434</v>
      </c>
      <c r="F11" s="429">
        <v>51142.456410000006</v>
      </c>
      <c r="G11" s="430">
        <v>-22.333586256324114</v>
      </c>
      <c r="H11" s="714">
        <v>14.9382194141863</v>
      </c>
    </row>
    <row r="12" spans="1:9" x14ac:dyDescent="0.2">
      <c r="A12" s="402" t="s">
        <v>332</v>
      </c>
      <c r="B12" s="712">
        <v>3825.13193</v>
      </c>
      <c r="C12" s="438">
        <v>72.926545254025797</v>
      </c>
      <c r="D12" s="429">
        <v>3825.13193</v>
      </c>
      <c r="E12" s="430">
        <v>72.926545254025797</v>
      </c>
      <c r="F12" s="429">
        <v>28685.389420000007</v>
      </c>
      <c r="G12" s="430">
        <v>-30.002982788996373</v>
      </c>
      <c r="H12" s="714">
        <v>8.378726232898563</v>
      </c>
    </row>
    <row r="13" spans="1:9" x14ac:dyDescent="0.2">
      <c r="A13" s="402" t="s">
        <v>333</v>
      </c>
      <c r="B13" s="712">
        <v>5757.2289500000006</v>
      </c>
      <c r="C13" s="430">
        <v>34.428463317347394</v>
      </c>
      <c r="D13" s="429">
        <v>5757.2289500000006</v>
      </c>
      <c r="E13" s="430">
        <v>34.428463317347394</v>
      </c>
      <c r="F13" s="429">
        <v>35338.835340000005</v>
      </c>
      <c r="G13" s="430">
        <v>-19.501426326952643</v>
      </c>
      <c r="H13" s="714">
        <v>10.322133765313227</v>
      </c>
    </row>
    <row r="14" spans="1:9" x14ac:dyDescent="0.2">
      <c r="A14" s="402" t="s">
        <v>334</v>
      </c>
      <c r="B14" s="712">
        <v>2196.5396399999995</v>
      </c>
      <c r="C14" s="430">
        <v>0.18396755778296403</v>
      </c>
      <c r="D14" s="429">
        <v>2196.5396399999995</v>
      </c>
      <c r="E14" s="430">
        <v>0.18396755778296403</v>
      </c>
      <c r="F14" s="429">
        <v>23714.020400000001</v>
      </c>
      <c r="G14" s="430">
        <v>-17.742002612007248</v>
      </c>
      <c r="H14" s="714">
        <v>6.926637177685965</v>
      </c>
    </row>
    <row r="15" spans="1:9" x14ac:dyDescent="0.2">
      <c r="A15" s="402" t="s">
        <v>652</v>
      </c>
      <c r="B15" s="712">
        <v>947.50656000000004</v>
      </c>
      <c r="C15" s="500">
        <v>-11.292048904396983</v>
      </c>
      <c r="D15" s="429">
        <v>947.50656000000004</v>
      </c>
      <c r="E15" s="500">
        <v>-11.292048904396983</v>
      </c>
      <c r="F15" s="429">
        <v>12684.466630000001</v>
      </c>
      <c r="G15" s="500">
        <v>49.758320756883492</v>
      </c>
      <c r="H15" s="714">
        <v>3.7050106500909905</v>
      </c>
    </row>
    <row r="16" spans="1:9" x14ac:dyDescent="0.2">
      <c r="A16" s="402" t="s">
        <v>335</v>
      </c>
      <c r="B16" s="712">
        <v>3201.0949999999998</v>
      </c>
      <c r="C16" s="438">
        <v>-10.45193694838607</v>
      </c>
      <c r="D16" s="429">
        <v>3201.0949999999998</v>
      </c>
      <c r="E16" s="430">
        <v>-10.45193694838607</v>
      </c>
      <c r="F16" s="429">
        <v>26923.133140000002</v>
      </c>
      <c r="G16" s="430">
        <v>-41.21008607169869</v>
      </c>
      <c r="H16" s="715">
        <v>7.8639881303008865</v>
      </c>
    </row>
    <row r="17" spans="1:8" x14ac:dyDescent="0.2">
      <c r="A17" s="409" t="s">
        <v>534</v>
      </c>
      <c r="B17" s="516">
        <v>0</v>
      </c>
      <c r="C17" s="656" t="s">
        <v>142</v>
      </c>
      <c r="D17" s="411">
        <v>0</v>
      </c>
      <c r="E17" s="646" t="s">
        <v>142</v>
      </c>
      <c r="F17" s="411">
        <v>0</v>
      </c>
      <c r="G17" s="413" t="s">
        <v>142</v>
      </c>
      <c r="H17" s="411">
        <v>0</v>
      </c>
    </row>
    <row r="18" spans="1:8" x14ac:dyDescent="0.2">
      <c r="A18" s="410" t="s">
        <v>114</v>
      </c>
      <c r="B18" s="61">
        <v>35485.957819999996</v>
      </c>
      <c r="C18" s="62">
        <v>9.9360699678914202</v>
      </c>
      <c r="D18" s="61">
        <v>35485.957819999996</v>
      </c>
      <c r="E18" s="62">
        <v>9.9360699678914202</v>
      </c>
      <c r="F18" s="61">
        <v>342359.78861999995</v>
      </c>
      <c r="G18" s="62">
        <v>-13.422712158346819</v>
      </c>
      <c r="H18" s="62">
        <v>100</v>
      </c>
    </row>
    <row r="19" spans="1:8" x14ac:dyDescent="0.2">
      <c r="A19" s="156"/>
      <c r="B19" s="1"/>
      <c r="C19" s="1"/>
      <c r="D19" s="1"/>
      <c r="E19" s="1"/>
      <c r="F19" s="1"/>
      <c r="G19" s="1"/>
      <c r="H19" s="161"/>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44" priority="5" operator="between">
      <formula>0.0001</formula>
      <formula>0.44999</formula>
    </cfRule>
  </conditionalFormatting>
  <conditionalFormatting sqref="C15">
    <cfRule type="cellIs" dxfId="43" priority="11" operator="between">
      <formula>0.0001</formula>
      <formula>0.44999</formula>
    </cfRule>
  </conditionalFormatting>
  <conditionalFormatting sqref="C17">
    <cfRule type="cellIs" dxfId="42" priority="20" operator="between">
      <formula>0</formula>
      <formula>0.5</formula>
    </cfRule>
    <cfRule type="cellIs" dxfId="41" priority="21" operator="between">
      <formula>0</formula>
      <formula>0.49</formula>
    </cfRule>
  </conditionalFormatting>
  <conditionalFormatting sqref="E7">
    <cfRule type="cellIs" dxfId="40" priority="1" operator="between">
      <formula>0.0001</formula>
      <formula>0.44999</formula>
    </cfRule>
  </conditionalFormatting>
  <conditionalFormatting sqref="E11">
    <cfRule type="cellIs" dxfId="39" priority="14" operator="between">
      <formula>-0.5</formula>
      <formula>0.5</formula>
    </cfRule>
    <cfRule type="cellIs" dxfId="38" priority="15" operator="between">
      <formula>0</formula>
      <formula>0.49</formula>
    </cfRule>
  </conditionalFormatting>
  <conditionalFormatting sqref="E15">
    <cfRule type="cellIs" dxfId="37" priority="7" operator="between">
      <formula>0.0001</formula>
      <formula>0.44999</formula>
    </cfRule>
  </conditionalFormatting>
  <conditionalFormatting sqref="E17:E18">
    <cfRule type="cellIs" dxfId="36" priority="25" operator="between">
      <formula>0.00001</formula>
      <formula>0.049999</formula>
    </cfRule>
  </conditionalFormatting>
  <conditionalFormatting sqref="G15">
    <cfRule type="cellIs" dxfId="35" priority="6" operator="between">
      <formula>0.0001</formula>
      <formula>0.44999</formula>
    </cfRule>
  </conditionalFormatting>
  <conditionalFormatting sqref="G17:G18">
    <cfRule type="cellIs" dxfId="34" priority="24" operator="between">
      <formula>0.00001</formula>
      <formula>0.049999</formula>
    </cfRule>
  </conditionalFormatting>
  <conditionalFormatting sqref="H7">
    <cfRule type="cellIs" dxfId="33"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x14ac:dyDescent="0.2">
      <c r="A1" s="612" t="s">
        <v>497</v>
      </c>
      <c r="B1" s="1"/>
      <c r="C1" s="1"/>
      <c r="D1" s="1"/>
      <c r="E1" s="1"/>
      <c r="F1" s="1"/>
      <c r="G1" s="1"/>
      <c r="H1" s="1"/>
    </row>
    <row r="2" spans="1:8" x14ac:dyDescent="0.2">
      <c r="A2" s="1"/>
      <c r="B2" s="1"/>
      <c r="C2" s="1"/>
      <c r="D2" s="1"/>
      <c r="E2" s="1"/>
      <c r="F2" s="1"/>
      <c r="G2" s="55" t="s">
        <v>465</v>
      </c>
      <c r="H2" s="1"/>
    </row>
    <row r="3" spans="1:8" x14ac:dyDescent="0.2">
      <c r="A3" s="56"/>
      <c r="B3" s="783">
        <f>INDICE!A3</f>
        <v>45688</v>
      </c>
      <c r="C3" s="781">
        <v>41671</v>
      </c>
      <c r="D3" s="781" t="s">
        <v>115</v>
      </c>
      <c r="E3" s="781"/>
      <c r="F3" s="781" t="s">
        <v>116</v>
      </c>
      <c r="G3" s="781"/>
      <c r="H3" s="1"/>
    </row>
    <row r="4" spans="1:8" x14ac:dyDescent="0.2">
      <c r="A4" s="66"/>
      <c r="B4" s="184" t="s">
        <v>339</v>
      </c>
      <c r="C4" s="185" t="s">
        <v>417</v>
      </c>
      <c r="D4" s="184" t="s">
        <v>339</v>
      </c>
      <c r="E4" s="185" t="s">
        <v>417</v>
      </c>
      <c r="F4" s="184" t="s">
        <v>339</v>
      </c>
      <c r="G4" s="186" t="s">
        <v>417</v>
      </c>
      <c r="H4" s="1"/>
    </row>
    <row r="5" spans="1:8" x14ac:dyDescent="0.2">
      <c r="A5" s="433" t="s">
        <v>464</v>
      </c>
      <c r="B5" s="434">
        <v>37.88555814911858</v>
      </c>
      <c r="C5" s="416">
        <v>6.8972027854628912</v>
      </c>
      <c r="D5" s="435">
        <v>37.88555814911858</v>
      </c>
      <c r="E5" s="416">
        <v>6.8972027854628912</v>
      </c>
      <c r="F5" s="435">
        <v>31.901357625905391</v>
      </c>
      <c r="G5" s="416">
        <v>-12.914429357112962</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6"/>
  <sheetViews>
    <sheetView topLeftCell="A19"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18" t="s">
        <v>336</v>
      </c>
      <c r="B1" s="818"/>
      <c r="C1" s="818"/>
      <c r="D1" s="818"/>
      <c r="E1" s="818"/>
      <c r="F1" s="818"/>
      <c r="G1" s="818"/>
      <c r="H1" s="1"/>
      <c r="I1" s="1"/>
    </row>
    <row r="2" spans="1:15" x14ac:dyDescent="0.2">
      <c r="A2" s="819"/>
      <c r="B2" s="819"/>
      <c r="C2" s="819"/>
      <c r="D2" s="819"/>
      <c r="E2" s="819"/>
      <c r="F2" s="819"/>
      <c r="G2" s="819"/>
      <c r="H2" s="10"/>
      <c r="I2" s="55" t="s">
        <v>463</v>
      </c>
    </row>
    <row r="3" spans="1:15" x14ac:dyDescent="0.2">
      <c r="A3" s="798" t="s">
        <v>447</v>
      </c>
      <c r="B3" s="798" t="s">
        <v>448</v>
      </c>
      <c r="C3" s="779">
        <f>INDICE!A3</f>
        <v>45688</v>
      </c>
      <c r="D3" s="780">
        <v>41671</v>
      </c>
      <c r="E3" s="780" t="s">
        <v>115</v>
      </c>
      <c r="F3" s="780"/>
      <c r="G3" s="780" t="s">
        <v>116</v>
      </c>
      <c r="H3" s="780"/>
      <c r="I3" s="780"/>
    </row>
    <row r="4" spans="1:15" x14ac:dyDescent="0.2">
      <c r="A4" s="799"/>
      <c r="B4" s="799"/>
      <c r="C4" s="82" t="s">
        <v>54</v>
      </c>
      <c r="D4" s="82" t="s">
        <v>417</v>
      </c>
      <c r="E4" s="82" t="s">
        <v>54</v>
      </c>
      <c r="F4" s="82" t="s">
        <v>417</v>
      </c>
      <c r="G4" s="82" t="s">
        <v>54</v>
      </c>
      <c r="H4" s="83" t="s">
        <v>417</v>
      </c>
      <c r="I4" s="83" t="s">
        <v>106</v>
      </c>
    </row>
    <row r="5" spans="1:15" x14ac:dyDescent="0.2">
      <c r="A5" s="11"/>
      <c r="B5" s="11" t="s">
        <v>266</v>
      </c>
      <c r="C5" s="745">
        <v>0</v>
      </c>
      <c r="D5" s="142" t="s">
        <v>142</v>
      </c>
      <c r="E5" s="742">
        <v>0</v>
      </c>
      <c r="F5" s="142" t="s">
        <v>142</v>
      </c>
      <c r="G5" s="742">
        <v>48.194209999999998</v>
      </c>
      <c r="H5" s="142">
        <v>-92.273460092348387</v>
      </c>
      <c r="I5" s="758">
        <v>0.13258403441838362</v>
      </c>
      <c r="K5" s="167"/>
      <c r="M5" s="167"/>
      <c r="O5" s="167"/>
    </row>
    <row r="6" spans="1:15" x14ac:dyDescent="0.2">
      <c r="A6" s="11"/>
      <c r="B6" s="11" t="s">
        <v>656</v>
      </c>
      <c r="C6" s="745">
        <v>9.4463899999999992</v>
      </c>
      <c r="D6" s="142">
        <v>32.608085305901277</v>
      </c>
      <c r="E6" s="742">
        <v>9.4463899999999992</v>
      </c>
      <c r="F6" s="142">
        <v>32.608085305901277</v>
      </c>
      <c r="G6" s="742">
        <v>51.279570000000007</v>
      </c>
      <c r="H6" s="142">
        <v>5.5339087119918977</v>
      </c>
      <c r="I6" s="758">
        <v>0.14107197262575555</v>
      </c>
    </row>
    <row r="7" spans="1:15" x14ac:dyDescent="0.2">
      <c r="A7" s="11"/>
      <c r="B7" s="11" t="s">
        <v>233</v>
      </c>
      <c r="C7" s="745">
        <v>0</v>
      </c>
      <c r="D7" s="142" t="s">
        <v>142</v>
      </c>
      <c r="E7" s="742">
        <v>0</v>
      </c>
      <c r="F7" s="142" t="s">
        <v>142</v>
      </c>
      <c r="G7" s="742">
        <v>0</v>
      </c>
      <c r="H7" s="142">
        <v>-100</v>
      </c>
      <c r="I7" s="758">
        <v>0</v>
      </c>
    </row>
    <row r="8" spans="1:15" x14ac:dyDescent="0.2">
      <c r="A8" s="11"/>
      <c r="B8" s="11" t="s">
        <v>270</v>
      </c>
      <c r="C8" s="745">
        <v>0</v>
      </c>
      <c r="D8" s="142" t="s">
        <v>142</v>
      </c>
      <c r="E8" s="742">
        <v>0</v>
      </c>
      <c r="F8" s="142" t="s">
        <v>142</v>
      </c>
      <c r="G8" s="742">
        <v>321.02879999999999</v>
      </c>
      <c r="H8" s="142" t="s">
        <v>142</v>
      </c>
      <c r="I8" s="758">
        <v>0.88316197046268397</v>
      </c>
    </row>
    <row r="9" spans="1:15" x14ac:dyDescent="0.2">
      <c r="A9" s="11"/>
      <c r="B9" s="11" t="s">
        <v>274</v>
      </c>
      <c r="C9" s="745">
        <v>0</v>
      </c>
      <c r="D9" s="142" t="s">
        <v>142</v>
      </c>
      <c r="E9" s="742">
        <v>0</v>
      </c>
      <c r="F9" s="142" t="s">
        <v>142</v>
      </c>
      <c r="G9" s="742">
        <v>0</v>
      </c>
      <c r="H9" s="142">
        <v>-100</v>
      </c>
      <c r="I9" s="758">
        <v>0</v>
      </c>
    </row>
    <row r="10" spans="1:15" x14ac:dyDescent="0.2">
      <c r="A10" s="11"/>
      <c r="B10" s="11" t="s">
        <v>234</v>
      </c>
      <c r="C10" s="745">
        <v>1445.5588</v>
      </c>
      <c r="D10" s="142">
        <v>122.43224155525073</v>
      </c>
      <c r="E10" s="742">
        <v>1445.5588</v>
      </c>
      <c r="F10" s="142">
        <v>122.43224155525073</v>
      </c>
      <c r="G10" s="742">
        <v>10157.466130000003</v>
      </c>
      <c r="H10" s="142">
        <v>-71.517641321798976</v>
      </c>
      <c r="I10" s="759">
        <v>27.943560834039737</v>
      </c>
    </row>
    <row r="11" spans="1:15" x14ac:dyDescent="0.2">
      <c r="A11" s="11"/>
      <c r="B11" s="237" t="s">
        <v>322</v>
      </c>
      <c r="C11" s="746">
        <v>1415.38021</v>
      </c>
      <c r="D11" s="412">
        <v>134.01776909828041</v>
      </c>
      <c r="E11" s="760">
        <v>1415.38021</v>
      </c>
      <c r="F11" s="412">
        <v>134.01776909828041</v>
      </c>
      <c r="G11" s="760">
        <v>9519.0180800000016</v>
      </c>
      <c r="H11" s="412">
        <v>-72.629401231222246</v>
      </c>
      <c r="I11" s="761">
        <v>26.187166897184046</v>
      </c>
    </row>
    <row r="12" spans="1:15" x14ac:dyDescent="0.2">
      <c r="A12" s="11"/>
      <c r="B12" s="237" t="s">
        <v>319</v>
      </c>
      <c r="C12" s="746">
        <v>30.17859</v>
      </c>
      <c r="D12" s="412">
        <v>-33.040402841367346</v>
      </c>
      <c r="E12" s="760">
        <v>30.17859</v>
      </c>
      <c r="F12" s="412">
        <v>-33.040402841367346</v>
      </c>
      <c r="G12" s="760">
        <v>638.44804999999997</v>
      </c>
      <c r="H12" s="412">
        <v>-27.781168750738789</v>
      </c>
      <c r="I12" s="761">
        <v>1.7563939368556909</v>
      </c>
    </row>
    <row r="13" spans="1:15" x14ac:dyDescent="0.2">
      <c r="A13" s="11"/>
      <c r="B13" s="11" t="s">
        <v>581</v>
      </c>
      <c r="C13" s="745">
        <v>0</v>
      </c>
      <c r="D13" s="142">
        <v>-100</v>
      </c>
      <c r="E13" s="742">
        <v>0</v>
      </c>
      <c r="F13" s="142">
        <v>-100</v>
      </c>
      <c r="G13" s="742">
        <v>458.50968</v>
      </c>
      <c r="H13" s="142">
        <v>-23.016102626149884</v>
      </c>
      <c r="I13" s="758">
        <v>1.2613768997205694</v>
      </c>
    </row>
    <row r="14" spans="1:15" x14ac:dyDescent="0.2">
      <c r="A14" s="11"/>
      <c r="B14" s="11" t="s">
        <v>235</v>
      </c>
      <c r="C14" s="745">
        <v>0</v>
      </c>
      <c r="D14" s="142">
        <v>-100</v>
      </c>
      <c r="E14" s="742">
        <v>0</v>
      </c>
      <c r="F14" s="142">
        <v>-100</v>
      </c>
      <c r="G14" s="742">
        <v>0.87492999999999999</v>
      </c>
      <c r="H14" s="142">
        <v>1.673387331063412</v>
      </c>
      <c r="I14" s="758">
        <v>2.4069644306582965E-3</v>
      </c>
    </row>
    <row r="15" spans="1:15" x14ac:dyDescent="0.2">
      <c r="A15" s="11"/>
      <c r="B15" s="11" t="s">
        <v>276</v>
      </c>
      <c r="C15" s="745">
        <v>0</v>
      </c>
      <c r="D15" s="142" t="s">
        <v>142</v>
      </c>
      <c r="E15" s="742">
        <v>0</v>
      </c>
      <c r="F15" s="142" t="s">
        <v>142</v>
      </c>
      <c r="G15" s="742">
        <v>0</v>
      </c>
      <c r="H15" s="142">
        <v>-100</v>
      </c>
      <c r="I15" s="758">
        <v>0</v>
      </c>
    </row>
    <row r="16" spans="1:15" x14ac:dyDescent="0.2">
      <c r="A16" s="11"/>
      <c r="B16" s="11" t="s">
        <v>206</v>
      </c>
      <c r="C16" s="745">
        <v>150.46899999999999</v>
      </c>
      <c r="D16" s="142">
        <v>-14.86643752627732</v>
      </c>
      <c r="E16" s="742">
        <v>150.46899999999999</v>
      </c>
      <c r="F16" s="142">
        <v>-14.86643752627732</v>
      </c>
      <c r="G16" s="742">
        <v>1804.63284</v>
      </c>
      <c r="H16" s="142">
        <v>-72.072908117396992</v>
      </c>
      <c r="I16" s="758">
        <v>4.9646109474790725</v>
      </c>
    </row>
    <row r="17" spans="1:10" x14ac:dyDescent="0.2">
      <c r="A17" s="11"/>
      <c r="B17" s="11" t="s">
        <v>207</v>
      </c>
      <c r="C17" s="745">
        <v>0</v>
      </c>
      <c r="D17" s="142" t="s">
        <v>142</v>
      </c>
      <c r="E17" s="742">
        <v>0</v>
      </c>
      <c r="F17" s="142" t="s">
        <v>142</v>
      </c>
      <c r="G17" s="742">
        <v>128.10267999999999</v>
      </c>
      <c r="H17" s="142">
        <v>478.97684593029817</v>
      </c>
      <c r="I17" s="758">
        <v>0.35241515804921758</v>
      </c>
    </row>
    <row r="18" spans="1:10" x14ac:dyDescent="0.2">
      <c r="A18" s="11"/>
      <c r="B18" s="11" t="s">
        <v>540</v>
      </c>
      <c r="C18" s="745">
        <v>0</v>
      </c>
      <c r="D18" s="412" t="s">
        <v>142</v>
      </c>
      <c r="E18" s="742">
        <v>0</v>
      </c>
      <c r="F18" s="412" t="s">
        <v>142</v>
      </c>
      <c r="G18" s="742">
        <v>45.164699999999996</v>
      </c>
      <c r="H18" s="412">
        <v>-95.655936664376625</v>
      </c>
      <c r="I18" s="758">
        <v>0.12424974160373146</v>
      </c>
    </row>
    <row r="19" spans="1:10" x14ac:dyDescent="0.2">
      <c r="A19" s="11"/>
      <c r="B19" s="11" t="s">
        <v>655</v>
      </c>
      <c r="C19" s="745">
        <v>420.06531000000001</v>
      </c>
      <c r="D19" s="142">
        <v>-25.435159318692662</v>
      </c>
      <c r="E19" s="742">
        <v>420.06531000000001</v>
      </c>
      <c r="F19" s="142">
        <v>-25.435159318692662</v>
      </c>
      <c r="G19" s="742">
        <v>3912.2226099999998</v>
      </c>
      <c r="H19" s="142">
        <v>-39.422389613988628</v>
      </c>
      <c r="I19" s="759">
        <v>10.76266749007025</v>
      </c>
    </row>
    <row r="20" spans="1:10" x14ac:dyDescent="0.2">
      <c r="A20" s="11"/>
      <c r="B20" s="11" t="s">
        <v>208</v>
      </c>
      <c r="C20" s="745">
        <v>0</v>
      </c>
      <c r="D20" s="142" t="s">
        <v>142</v>
      </c>
      <c r="E20" s="742">
        <v>0</v>
      </c>
      <c r="F20" s="142" t="s">
        <v>142</v>
      </c>
      <c r="G20" s="742">
        <v>22.580470000000002</v>
      </c>
      <c r="H20" s="142">
        <v>-95.525454127228869</v>
      </c>
      <c r="I20" s="758">
        <v>6.2119698853104539E-2</v>
      </c>
    </row>
    <row r="21" spans="1:10" x14ac:dyDescent="0.2">
      <c r="A21" s="11"/>
      <c r="B21" s="11" t="s">
        <v>237</v>
      </c>
      <c r="C21" s="745">
        <v>0</v>
      </c>
      <c r="D21" s="142" t="s">
        <v>142</v>
      </c>
      <c r="E21" s="742">
        <v>0</v>
      </c>
      <c r="F21" s="142" t="s">
        <v>142</v>
      </c>
      <c r="G21" s="742">
        <v>167.91239000000002</v>
      </c>
      <c r="H21" s="142">
        <v>-53.931295201923923</v>
      </c>
      <c r="I21" s="759">
        <v>0.46193312630361738</v>
      </c>
    </row>
    <row r="22" spans="1:10" x14ac:dyDescent="0.2">
      <c r="A22" s="11"/>
      <c r="B22" s="11" t="s">
        <v>661</v>
      </c>
      <c r="C22" s="745">
        <v>0.27281</v>
      </c>
      <c r="D22" s="142">
        <v>-7.9991906383839657</v>
      </c>
      <c r="E22" s="742">
        <v>0.27281</v>
      </c>
      <c r="F22" s="142">
        <v>-7.9991906383839657</v>
      </c>
      <c r="G22" s="742">
        <v>1.9862799999999998</v>
      </c>
      <c r="H22" s="142">
        <v>69.088277858176525</v>
      </c>
      <c r="I22" s="759">
        <v>5.4643289284033707E-3</v>
      </c>
    </row>
    <row r="23" spans="1:10" x14ac:dyDescent="0.2">
      <c r="A23" s="11"/>
      <c r="B23" s="11" t="s">
        <v>238</v>
      </c>
      <c r="C23" s="745">
        <v>0</v>
      </c>
      <c r="D23" s="142" t="s">
        <v>142</v>
      </c>
      <c r="E23" s="742">
        <v>0</v>
      </c>
      <c r="F23" s="142" t="s">
        <v>142</v>
      </c>
      <c r="G23" s="742">
        <v>1054.77682</v>
      </c>
      <c r="H23" s="142" t="s">
        <v>142</v>
      </c>
      <c r="I23" s="758">
        <v>2.9017296103949675</v>
      </c>
    </row>
    <row r="24" spans="1:10" x14ac:dyDescent="0.2">
      <c r="A24" s="160" t="s">
        <v>438</v>
      </c>
      <c r="B24" s="705"/>
      <c r="C24" s="747">
        <v>2025.81231</v>
      </c>
      <c r="D24" s="147">
        <v>36.07158573945938</v>
      </c>
      <c r="E24" s="762">
        <v>2025.81231</v>
      </c>
      <c r="F24" s="147">
        <v>36.07158573945938</v>
      </c>
      <c r="G24" s="762">
        <v>18174.732110000004</v>
      </c>
      <c r="H24" s="147">
        <v>-65.12980003075873</v>
      </c>
      <c r="I24" s="763">
        <v>49.99935277738016</v>
      </c>
    </row>
    <row r="25" spans="1:10" x14ac:dyDescent="0.2">
      <c r="A25" s="11"/>
      <c r="B25" s="11" t="s">
        <v>674</v>
      </c>
      <c r="C25" s="745">
        <v>0</v>
      </c>
      <c r="D25" s="142">
        <v>-100</v>
      </c>
      <c r="E25" s="742">
        <v>0</v>
      </c>
      <c r="F25" s="142">
        <v>-100</v>
      </c>
      <c r="G25" s="742">
        <v>0</v>
      </c>
      <c r="H25" s="142">
        <v>-100</v>
      </c>
      <c r="I25" s="758">
        <v>0</v>
      </c>
    </row>
    <row r="26" spans="1:10" ht="14.25" customHeight="1" x14ac:dyDescent="0.2">
      <c r="A26" s="11"/>
      <c r="B26" s="11" t="s">
        <v>215</v>
      </c>
      <c r="C26" s="745">
        <v>0</v>
      </c>
      <c r="D26" s="142" t="s">
        <v>142</v>
      </c>
      <c r="E26" s="742">
        <v>0</v>
      </c>
      <c r="F26" s="142" t="s">
        <v>142</v>
      </c>
      <c r="G26" s="742">
        <v>2332.5676600000002</v>
      </c>
      <c r="H26" s="142" t="s">
        <v>142</v>
      </c>
      <c r="I26" s="758">
        <v>6.416978946571561</v>
      </c>
    </row>
    <row r="27" spans="1:10" x14ac:dyDescent="0.2">
      <c r="A27" s="11"/>
      <c r="B27" s="11" t="s">
        <v>241</v>
      </c>
      <c r="C27" s="745">
        <v>672</v>
      </c>
      <c r="D27" s="142">
        <v>-22.58064516129032</v>
      </c>
      <c r="E27" s="742">
        <v>672</v>
      </c>
      <c r="F27" s="142">
        <v>-22.58064516129032</v>
      </c>
      <c r="G27" s="742">
        <v>9507</v>
      </c>
      <c r="H27" s="142">
        <v>-3.0311067447989162</v>
      </c>
      <c r="I27" s="759">
        <v>26.154104719541476</v>
      </c>
    </row>
    <row r="28" spans="1:10" x14ac:dyDescent="0.2">
      <c r="A28" s="11"/>
      <c r="B28" s="237" t="s">
        <v>322</v>
      </c>
      <c r="C28" s="746">
        <v>672</v>
      </c>
      <c r="D28" s="412">
        <v>-22.58064516129032</v>
      </c>
      <c r="E28" s="760">
        <v>672</v>
      </c>
      <c r="F28" s="412">
        <v>-22.58064516129032</v>
      </c>
      <c r="G28" s="760">
        <v>9507</v>
      </c>
      <c r="H28" s="412">
        <v>-3.0194838314801591</v>
      </c>
      <c r="I28" s="761">
        <v>26.154104719541476</v>
      </c>
    </row>
    <row r="29" spans="1:10" ht="14.25" customHeight="1" x14ac:dyDescent="0.2">
      <c r="A29" s="11"/>
      <c r="B29" s="237" t="s">
        <v>319</v>
      </c>
      <c r="C29" s="746">
        <v>0</v>
      </c>
      <c r="D29" s="412" t="s">
        <v>142</v>
      </c>
      <c r="E29" s="760">
        <v>0</v>
      </c>
      <c r="F29" s="412" t="s">
        <v>142</v>
      </c>
      <c r="G29" s="760">
        <v>0</v>
      </c>
      <c r="H29" s="412">
        <v>-100</v>
      </c>
      <c r="I29" s="761">
        <v>0</v>
      </c>
    </row>
    <row r="30" spans="1:10" ht="14.25" customHeight="1" x14ac:dyDescent="0.2">
      <c r="A30" s="160" t="s">
        <v>439</v>
      </c>
      <c r="B30" s="705"/>
      <c r="C30" s="747">
        <v>672</v>
      </c>
      <c r="D30" s="147">
        <v>-33.037459214008244</v>
      </c>
      <c r="E30" s="762">
        <v>672</v>
      </c>
      <c r="F30" s="147">
        <v>-33.037459214008244</v>
      </c>
      <c r="G30" s="762">
        <v>11839.567660000001</v>
      </c>
      <c r="H30" s="147">
        <v>19.113680046131194</v>
      </c>
      <c r="I30" s="763">
        <v>32.57108366611304</v>
      </c>
    </row>
    <row r="31" spans="1:10" ht="14.25" customHeight="1" x14ac:dyDescent="0.2">
      <c r="A31" s="11"/>
      <c r="B31" s="11" t="s">
        <v>231</v>
      </c>
      <c r="C31" s="745">
        <v>0</v>
      </c>
      <c r="D31" s="142" t="s">
        <v>142</v>
      </c>
      <c r="E31" s="742">
        <v>0</v>
      </c>
      <c r="F31" s="142" t="s">
        <v>142</v>
      </c>
      <c r="G31" s="742">
        <v>108.77736</v>
      </c>
      <c r="H31" s="142">
        <v>-25.787063057147808</v>
      </c>
      <c r="I31" s="758">
        <v>0.29925049590357239</v>
      </c>
      <c r="J31" s="428"/>
    </row>
    <row r="32" spans="1:10" ht="14.25" customHeight="1" x14ac:dyDescent="0.2">
      <c r="A32" s="160" t="s">
        <v>300</v>
      </c>
      <c r="B32" s="705"/>
      <c r="C32" s="747">
        <v>0</v>
      </c>
      <c r="D32" s="147" t="s">
        <v>142</v>
      </c>
      <c r="E32" s="747">
        <v>0</v>
      </c>
      <c r="F32" s="147" t="s">
        <v>142</v>
      </c>
      <c r="G32" s="762">
        <v>108.77736</v>
      </c>
      <c r="H32" s="147">
        <v>-25.787063057147808</v>
      </c>
      <c r="I32" s="763">
        <v>0.29925049590357239</v>
      </c>
      <c r="J32" s="428"/>
    </row>
    <row r="33" spans="1:9" ht="14.25" customHeight="1" x14ac:dyDescent="0.2">
      <c r="A33" s="11"/>
      <c r="B33" s="11" t="s">
        <v>561</v>
      </c>
      <c r="C33" s="745">
        <v>0</v>
      </c>
      <c r="D33" s="142" t="s">
        <v>142</v>
      </c>
      <c r="E33" s="742">
        <v>0</v>
      </c>
      <c r="F33" s="142" t="s">
        <v>142</v>
      </c>
      <c r="G33" s="742">
        <v>676.63525000000004</v>
      </c>
      <c r="H33" s="142">
        <v>4112.3840503019355</v>
      </c>
      <c r="I33" s="758">
        <v>1.8614483207566139</v>
      </c>
    </row>
    <row r="34" spans="1:9" ht="14.25" customHeight="1" x14ac:dyDescent="0.2">
      <c r="A34" s="11"/>
      <c r="B34" s="11" t="s">
        <v>202</v>
      </c>
      <c r="C34" s="745">
        <v>0</v>
      </c>
      <c r="D34" s="142">
        <v>-100</v>
      </c>
      <c r="E34" s="742">
        <v>0</v>
      </c>
      <c r="F34" s="142">
        <v>-100</v>
      </c>
      <c r="G34" s="742">
        <v>0</v>
      </c>
      <c r="H34" s="142">
        <v>-100</v>
      </c>
      <c r="I34" s="758">
        <v>0</v>
      </c>
    </row>
    <row r="35" spans="1:9" ht="15.75" customHeight="1" x14ac:dyDescent="0.2">
      <c r="A35" s="11"/>
      <c r="B35" s="11" t="s">
        <v>657</v>
      </c>
      <c r="C35" s="745">
        <v>0</v>
      </c>
      <c r="D35" s="142" t="s">
        <v>142</v>
      </c>
      <c r="E35" s="742">
        <v>0</v>
      </c>
      <c r="F35" s="142" t="s">
        <v>142</v>
      </c>
      <c r="G35" s="742">
        <v>0</v>
      </c>
      <c r="H35" s="142">
        <v>-100</v>
      </c>
      <c r="I35" s="758">
        <v>0</v>
      </c>
    </row>
    <row r="36" spans="1:9" s="1" customFormat="1" ht="14.25" customHeight="1" x14ac:dyDescent="0.2">
      <c r="A36" s="11"/>
      <c r="B36" s="11" t="s">
        <v>203</v>
      </c>
      <c r="C36" s="745">
        <v>0</v>
      </c>
      <c r="D36" s="142" t="s">
        <v>142</v>
      </c>
      <c r="E36" s="760">
        <v>0</v>
      </c>
      <c r="F36" s="142" t="s">
        <v>142</v>
      </c>
      <c r="G36" s="760">
        <v>22.35529</v>
      </c>
      <c r="H36" s="142" t="s">
        <v>142</v>
      </c>
      <c r="I36" s="758">
        <v>6.1500220437121951E-2</v>
      </c>
    </row>
    <row r="37" spans="1:9" s="1" customFormat="1" x14ac:dyDescent="0.2">
      <c r="A37" s="11"/>
      <c r="B37" s="11" t="s">
        <v>658</v>
      </c>
      <c r="C37" s="745">
        <v>0</v>
      </c>
      <c r="D37" s="142" t="s">
        <v>142</v>
      </c>
      <c r="E37" s="760">
        <v>0</v>
      </c>
      <c r="F37" s="142" t="s">
        <v>142</v>
      </c>
      <c r="G37" s="742">
        <v>882.99936000000002</v>
      </c>
      <c r="H37" s="142">
        <v>-77.350378395805663</v>
      </c>
      <c r="I37" s="758">
        <v>2.4291635351560017</v>
      </c>
    </row>
    <row r="38" spans="1:9" s="1" customFormat="1" x14ac:dyDescent="0.2">
      <c r="A38" s="160" t="s">
        <v>659</v>
      </c>
      <c r="B38" s="705"/>
      <c r="C38" s="747">
        <v>0</v>
      </c>
      <c r="D38" s="147">
        <v>-100</v>
      </c>
      <c r="E38" s="747">
        <v>0</v>
      </c>
      <c r="F38" s="147">
        <v>-100</v>
      </c>
      <c r="G38" s="762">
        <v>1581.9898999999998</v>
      </c>
      <c r="H38" s="147">
        <v>-68.133348405966331</v>
      </c>
      <c r="I38" s="763">
        <v>4.3521120763497363</v>
      </c>
    </row>
    <row r="39" spans="1:9" s="1" customFormat="1" x14ac:dyDescent="0.2">
      <c r="A39" s="11"/>
      <c r="B39" s="11" t="s">
        <v>533</v>
      </c>
      <c r="C39" s="745">
        <v>0</v>
      </c>
      <c r="D39" s="142" t="s">
        <v>142</v>
      </c>
      <c r="E39" s="760">
        <v>0</v>
      </c>
      <c r="F39" s="142" t="s">
        <v>142</v>
      </c>
      <c r="G39" s="742">
        <v>902.40485000000001</v>
      </c>
      <c r="H39" s="142">
        <v>-21.609974277976718</v>
      </c>
      <c r="I39" s="758">
        <v>2.482548747903873</v>
      </c>
    </row>
    <row r="40" spans="1:9" s="1" customFormat="1" x14ac:dyDescent="0.2">
      <c r="A40" s="11"/>
      <c r="B40" s="11" t="s">
        <v>636</v>
      </c>
      <c r="C40" s="745">
        <v>0</v>
      </c>
      <c r="D40" s="142" t="s">
        <v>142</v>
      </c>
      <c r="E40" s="760">
        <v>0</v>
      </c>
      <c r="F40" s="142" t="s">
        <v>142</v>
      </c>
      <c r="G40" s="760">
        <v>0</v>
      </c>
      <c r="H40" s="142">
        <v>-100</v>
      </c>
      <c r="I40" s="758">
        <v>0</v>
      </c>
    </row>
    <row r="41" spans="1:9" s="1" customFormat="1" x14ac:dyDescent="0.2">
      <c r="A41" s="11"/>
      <c r="B41" s="11" t="s">
        <v>603</v>
      </c>
      <c r="C41" s="745">
        <v>0</v>
      </c>
      <c r="D41" s="142" t="s">
        <v>142</v>
      </c>
      <c r="E41" s="760">
        <v>0</v>
      </c>
      <c r="F41" s="142" t="s">
        <v>142</v>
      </c>
      <c r="G41" s="760">
        <v>0</v>
      </c>
      <c r="H41" s="142">
        <v>-100</v>
      </c>
      <c r="I41" s="758">
        <v>0</v>
      </c>
    </row>
    <row r="42" spans="1:9" s="1" customFormat="1" ht="14.25" customHeight="1" x14ac:dyDescent="0.2">
      <c r="A42" s="160" t="s">
        <v>455</v>
      </c>
      <c r="B42" s="705"/>
      <c r="C42" s="747">
        <v>0</v>
      </c>
      <c r="D42" s="147" t="s">
        <v>142</v>
      </c>
      <c r="E42" s="747">
        <v>0</v>
      </c>
      <c r="F42" s="147" t="s">
        <v>142</v>
      </c>
      <c r="G42" s="762">
        <v>902.40485000000001</v>
      </c>
      <c r="H42" s="147">
        <v>-57.097756306486566</v>
      </c>
      <c r="I42" s="763">
        <v>2.482548747903873</v>
      </c>
    </row>
    <row r="43" spans="1:9" s="1" customFormat="1" ht="14.25" customHeight="1" x14ac:dyDescent="0.2">
      <c r="A43" s="160" t="s">
        <v>660</v>
      </c>
      <c r="B43" s="705"/>
      <c r="C43" s="747">
        <v>358.49029999999999</v>
      </c>
      <c r="D43" s="147">
        <v>36.523988446978002</v>
      </c>
      <c r="E43" s="762">
        <v>358.49029999999999</v>
      </c>
      <c r="F43" s="147">
        <v>36.523988446978002</v>
      </c>
      <c r="G43" s="762">
        <v>3742.4628700000003</v>
      </c>
      <c r="H43" s="147">
        <v>105.9861331016065</v>
      </c>
      <c r="I43" s="763">
        <v>10.295652236349612</v>
      </c>
    </row>
    <row r="44" spans="1:9" s="1" customFormat="1" x14ac:dyDescent="0.2">
      <c r="A44" s="748" t="s">
        <v>114</v>
      </c>
      <c r="B44" s="658"/>
      <c r="C44" s="749">
        <v>3056.3026099999997</v>
      </c>
      <c r="D44" s="665">
        <v>-1.1876495304186525</v>
      </c>
      <c r="E44" s="764">
        <v>3056.3026099999997</v>
      </c>
      <c r="F44" s="665">
        <v>-1.1876495304186525</v>
      </c>
      <c r="G44" s="764">
        <v>36349.934750000008</v>
      </c>
      <c r="H44" s="665">
        <v>-48.869200367042929</v>
      </c>
      <c r="I44" s="764">
        <v>100</v>
      </c>
    </row>
    <row r="45" spans="1:9" s="1" customFormat="1" x14ac:dyDescent="0.2">
      <c r="A45" s="750"/>
      <c r="B45" s="728" t="s">
        <v>322</v>
      </c>
      <c r="C45" s="751">
        <v>2507.4455200000002</v>
      </c>
      <c r="D45" s="155">
        <v>23.145004637744101</v>
      </c>
      <c r="E45" s="729">
        <v>2507.4455200000002</v>
      </c>
      <c r="F45" s="155">
        <v>23.145004637744101</v>
      </c>
      <c r="G45" s="729">
        <v>22938.240690000002</v>
      </c>
      <c r="H45" s="155">
        <v>-55.057829712410197</v>
      </c>
      <c r="I45" s="729">
        <v>63.103939106795778</v>
      </c>
    </row>
    <row r="46" spans="1:9" s="1" customFormat="1" ht="14.25" customHeight="1" x14ac:dyDescent="0.2">
      <c r="A46" s="728"/>
      <c r="B46" s="728" t="s">
        <v>319</v>
      </c>
      <c r="C46" s="751">
        <v>548.85708999999997</v>
      </c>
      <c r="D46" s="155">
        <v>-48.067382186107416</v>
      </c>
      <c r="E46" s="729">
        <v>548.85708999999997</v>
      </c>
      <c r="F46" s="155">
        <v>-48.067382186107416</v>
      </c>
      <c r="G46" s="729">
        <v>13411.694059999998</v>
      </c>
      <c r="H46" s="155">
        <v>-33.117407242514339</v>
      </c>
      <c r="I46" s="729">
        <v>36.896060893204201</v>
      </c>
    </row>
    <row r="47" spans="1:9" s="1" customFormat="1" ht="14.25" customHeight="1" x14ac:dyDescent="0.2">
      <c r="A47" s="752"/>
      <c r="B47" s="752" t="s">
        <v>442</v>
      </c>
      <c r="C47" s="753">
        <v>2016.3659200000002</v>
      </c>
      <c r="D47" s="406">
        <v>36.088237584274459</v>
      </c>
      <c r="E47" s="765">
        <v>2016.3659200000002</v>
      </c>
      <c r="F47" s="406">
        <v>36.088237584274459</v>
      </c>
      <c r="G47" s="765">
        <v>17933.556390000002</v>
      </c>
      <c r="H47" s="406">
        <v>-66.275958147959102</v>
      </c>
      <c r="I47" s="765">
        <v>49.335869550632403</v>
      </c>
    </row>
    <row r="48" spans="1:9" s="1" customFormat="1" x14ac:dyDescent="0.2">
      <c r="A48" s="752"/>
      <c r="B48" s="752" t="s">
        <v>443</v>
      </c>
      <c r="C48" s="753">
        <v>1039.9366899999998</v>
      </c>
      <c r="D48" s="406">
        <v>-35.462830669800823</v>
      </c>
      <c r="E48" s="765">
        <v>1039.9366899999998</v>
      </c>
      <c r="F48" s="406">
        <v>-35.462830669800823</v>
      </c>
      <c r="G48" s="765">
        <v>18416.378360000006</v>
      </c>
      <c r="H48" s="406">
        <v>2.8004388177898383</v>
      </c>
      <c r="I48" s="765">
        <v>50.664130449367597</v>
      </c>
    </row>
    <row r="49" spans="1:9" s="1" customFormat="1" x14ac:dyDescent="0.2">
      <c r="A49" s="728"/>
      <c r="B49" s="728" t="s">
        <v>444</v>
      </c>
      <c r="C49" s="729">
        <v>2016.09311</v>
      </c>
      <c r="D49" s="155">
        <v>44.95422059587009</v>
      </c>
      <c r="E49" s="729">
        <v>2016.09311</v>
      </c>
      <c r="F49" s="155">
        <v>44.95422059587009</v>
      </c>
      <c r="G49" s="729">
        <v>16457.496610000002</v>
      </c>
      <c r="H49" s="155">
        <v>-67.698081367700908</v>
      </c>
      <c r="I49" s="729">
        <v>45.275175108808135</v>
      </c>
    </row>
    <row r="50" spans="1:9" s="1" customFormat="1" x14ac:dyDescent="0.2">
      <c r="A50" s="80" t="s">
        <v>688</v>
      </c>
      <c r="B50" s="720"/>
      <c r="G50" s="613"/>
      <c r="I50" s="161" t="s">
        <v>220</v>
      </c>
    </row>
    <row r="51" spans="1:9" s="1" customFormat="1" x14ac:dyDescent="0.2">
      <c r="A51" s="721" t="s">
        <v>662</v>
      </c>
      <c r="G51" s="613"/>
    </row>
    <row r="52" spans="1:9" s="1" customFormat="1" x14ac:dyDescent="0.2">
      <c r="A52" s="721" t="s">
        <v>663</v>
      </c>
      <c r="G52" s="613"/>
    </row>
    <row r="53" spans="1:9" s="1" customFormat="1" x14ac:dyDescent="0.2">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row r="336" spans="7:7" s="1" customFormat="1" x14ac:dyDescent="0.2">
      <c r="G336" s="613"/>
    </row>
  </sheetData>
  <mergeCells count="6">
    <mergeCell ref="A1:G2"/>
    <mergeCell ref="C3:D3"/>
    <mergeCell ref="E3:F3"/>
    <mergeCell ref="A3:A4"/>
    <mergeCell ref="B3:B4"/>
    <mergeCell ref="G3:I3"/>
  </mergeCells>
  <conditionalFormatting sqref="D36:D44 F42:H43 D43:H45">
    <cfRule type="cellIs" dxfId="32" priority="1" operator="between">
      <formula>0.049</formula>
      <formula>0</formula>
    </cfRule>
  </conditionalFormatting>
  <conditionalFormatting sqref="D43:E48 G43:G48">
    <cfRule type="cellIs" dxfId="31" priority="48" operator="between">
      <formula>0.00000001</formula>
      <formula>1</formula>
    </cfRule>
  </conditionalFormatting>
  <conditionalFormatting sqref="D43:G47">
    <cfRule type="cellIs" dxfId="30" priority="36" operator="between">
      <formula>0.00000001</formula>
      <formula>1</formula>
    </cfRule>
  </conditionalFormatting>
  <conditionalFormatting sqref="D24:H24 F25 H25 D25:D26 F26:H26">
    <cfRule type="cellIs" dxfId="29" priority="16" operator="between">
      <formula>0.049</formula>
      <formula>0</formula>
    </cfRule>
  </conditionalFormatting>
  <conditionalFormatting sqref="D30:H30 D31:D33 F31:H33">
    <cfRule type="cellIs" dxfId="28" priority="3" operator="between">
      <formula>0.049</formula>
      <formula>0</formula>
    </cfRule>
  </conditionalFormatting>
  <conditionalFormatting sqref="D34:H35">
    <cfRule type="cellIs" dxfId="27" priority="32" operator="between">
      <formula>0.00000001</formula>
      <formula>1</formula>
    </cfRule>
  </conditionalFormatting>
  <conditionalFormatting sqref="F36 H36">
    <cfRule type="cellIs" dxfId="26" priority="20" operator="between">
      <formula>0.049</formula>
      <formula>0</formula>
    </cfRule>
  </conditionalFormatting>
  <conditionalFormatting sqref="F40:F41 H40:H41">
    <cfRule type="cellIs" dxfId="25" priority="11" operator="between">
      <formula>0.049</formula>
      <formula>0</formula>
    </cfRule>
  </conditionalFormatting>
  <conditionalFormatting sqref="F44:F46">
    <cfRule type="cellIs" dxfId="24" priority="19" operator="between">
      <formula>0.00000001</formula>
      <formula>1</formula>
    </cfRule>
  </conditionalFormatting>
  <conditionalFormatting sqref="F37:H39">
    <cfRule type="cellIs" dxfId="23" priority="2" operator="between">
      <formula>0.049</formula>
      <formula>0</formula>
    </cfRule>
  </conditionalFormatting>
  <conditionalFormatting sqref="H44:H46">
    <cfRule type="cellIs" dxfId="22" priority="17" operator="between">
      <formula>0.00000001</formula>
      <formula>1</formula>
    </cfRule>
  </conditionalFormatting>
  <conditionalFormatting sqref="I7:I8 I10:I19 I21:I35 I38:I48">
    <cfRule type="cellIs" dxfId="21" priority="75"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8" t="s">
        <v>338</v>
      </c>
      <c r="B1" s="818"/>
      <c r="C1" s="818"/>
      <c r="D1" s="818"/>
      <c r="E1" s="818"/>
      <c r="F1" s="818"/>
      <c r="G1" s="1"/>
      <c r="H1" s="1"/>
      <c r="I1" s="1"/>
    </row>
    <row r="2" spans="1:12" x14ac:dyDescent="0.2">
      <c r="A2" s="819"/>
      <c r="B2" s="819"/>
      <c r="C2" s="819"/>
      <c r="D2" s="819"/>
      <c r="E2" s="819"/>
      <c r="F2" s="819"/>
      <c r="G2" s="10"/>
      <c r="H2" s="55" t="s">
        <v>463</v>
      </c>
      <c r="I2" s="1"/>
    </row>
    <row r="3" spans="1:12" x14ac:dyDescent="0.2">
      <c r="A3" s="11"/>
      <c r="B3" s="779">
        <f>INDICE!A3</f>
        <v>45688</v>
      </c>
      <c r="C3" s="780">
        <v>41671</v>
      </c>
      <c r="D3" s="780" t="s">
        <v>115</v>
      </c>
      <c r="E3" s="780"/>
      <c r="F3" s="780" t="s">
        <v>116</v>
      </c>
      <c r="G3" s="780"/>
      <c r="H3" s="780"/>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2507.4455199999998</v>
      </c>
      <c r="C5" s="663">
        <v>23.145004637744076</v>
      </c>
      <c r="D5" s="226">
        <v>2507.4455199999998</v>
      </c>
      <c r="E5" s="227">
        <v>23.145004637744076</v>
      </c>
      <c r="F5" s="226">
        <v>22938.240690000002</v>
      </c>
      <c r="G5" s="227">
        <v>-55.057829712410197</v>
      </c>
      <c r="H5" s="227">
        <v>63.103939106795806</v>
      </c>
      <c r="I5" s="1"/>
    </row>
    <row r="6" spans="1:12" x14ac:dyDescent="0.2">
      <c r="A6" s="3" t="s">
        <v>328</v>
      </c>
      <c r="B6" s="712">
        <v>672</v>
      </c>
      <c r="C6" s="437">
        <v>-22.58064516129032</v>
      </c>
      <c r="D6" s="429">
        <v>672</v>
      </c>
      <c r="E6" s="437">
        <v>-22.58064516129032</v>
      </c>
      <c r="F6" s="429">
        <v>9507</v>
      </c>
      <c r="G6" s="437">
        <v>-3.0194838314801591</v>
      </c>
      <c r="H6" s="717">
        <v>26.154104719541486</v>
      </c>
      <c r="I6" s="1"/>
    </row>
    <row r="7" spans="1:12" x14ac:dyDescent="0.2">
      <c r="A7" s="3" t="s">
        <v>515</v>
      </c>
      <c r="B7" s="713">
        <v>420.06531000000001</v>
      </c>
      <c r="C7" s="437">
        <v>-25.435159318692662</v>
      </c>
      <c r="D7" s="431">
        <v>420.06531000000001</v>
      </c>
      <c r="E7" s="437">
        <v>-25.435159318692662</v>
      </c>
      <c r="F7" s="431">
        <v>3912.2226100000007</v>
      </c>
      <c r="G7" s="437">
        <v>-39.422389613988614</v>
      </c>
      <c r="H7" s="718">
        <v>10.762667490070257</v>
      </c>
      <c r="I7" s="166"/>
      <c r="J7" s="166"/>
    </row>
    <row r="8" spans="1:12" x14ac:dyDescent="0.2">
      <c r="A8" s="3" t="s">
        <v>516</v>
      </c>
      <c r="B8" s="713">
        <v>1415.3802099999998</v>
      </c>
      <c r="C8" s="437">
        <v>134.01776909828041</v>
      </c>
      <c r="D8" s="431">
        <v>1415.3802099999998</v>
      </c>
      <c r="E8" s="437">
        <v>134.01776909828041</v>
      </c>
      <c r="F8" s="431">
        <v>9519.0180799999998</v>
      </c>
      <c r="G8" s="437">
        <v>-72.629401231222261</v>
      </c>
      <c r="H8" s="718">
        <v>26.187166897184049</v>
      </c>
      <c r="I8" s="166"/>
      <c r="J8" s="166"/>
    </row>
    <row r="9" spans="1:12" x14ac:dyDescent="0.2">
      <c r="A9" s="482" t="s">
        <v>654</v>
      </c>
      <c r="B9" s="411">
        <v>547.34314000000006</v>
      </c>
      <c r="C9" s="413">
        <v>-48.210631472983422</v>
      </c>
      <c r="D9" s="411">
        <v>547.34314000000006</v>
      </c>
      <c r="E9" s="413">
        <v>-48.210631472983422</v>
      </c>
      <c r="F9" s="411">
        <v>13407.894310000001</v>
      </c>
      <c r="G9" s="413">
        <v>-32.710194020332764</v>
      </c>
      <c r="H9" s="413">
        <v>36.885607641977963</v>
      </c>
      <c r="I9" s="166"/>
      <c r="J9" s="166"/>
    </row>
    <row r="10" spans="1:12" x14ac:dyDescent="0.2">
      <c r="A10" s="3" t="s">
        <v>330</v>
      </c>
      <c r="B10" s="712">
        <v>98.579980000000006</v>
      </c>
      <c r="C10" s="437">
        <v>-67.173792493639141</v>
      </c>
      <c r="D10" s="429">
        <v>98.579980000000006</v>
      </c>
      <c r="E10" s="437">
        <v>-67.173792493639141</v>
      </c>
      <c r="F10" s="429">
        <v>3228.9492599999994</v>
      </c>
      <c r="G10" s="437">
        <v>-26.646829210185047</v>
      </c>
      <c r="H10" s="718">
        <v>8.8829575134244223</v>
      </c>
      <c r="I10" s="166"/>
      <c r="J10" s="166"/>
    </row>
    <row r="11" spans="1:12" x14ac:dyDescent="0.2">
      <c r="A11" s="3" t="s">
        <v>331</v>
      </c>
      <c r="B11" s="713">
        <v>57.784730000000003</v>
      </c>
      <c r="C11" s="438">
        <v>-7.3013985145695512</v>
      </c>
      <c r="D11" s="431">
        <v>57.784730000000003</v>
      </c>
      <c r="E11" s="437">
        <v>-7.3013985145695512</v>
      </c>
      <c r="F11" s="431">
        <v>693.26753999999983</v>
      </c>
      <c r="G11" s="438">
        <v>-63.617634831706923</v>
      </c>
      <c r="H11" s="707">
        <v>1.9072043588743992</v>
      </c>
      <c r="I11" s="1"/>
      <c r="J11" s="437"/>
      <c r="L11" s="437"/>
    </row>
    <row r="12" spans="1:12" x14ac:dyDescent="0.2">
      <c r="A12" s="3" t="s">
        <v>332</v>
      </c>
      <c r="B12" s="712">
        <v>151.01521</v>
      </c>
      <c r="C12" s="437">
        <v>9137.7602828549734</v>
      </c>
      <c r="D12" s="429">
        <v>151.01521</v>
      </c>
      <c r="E12" s="437">
        <v>9137.7602828549734</v>
      </c>
      <c r="F12" s="429">
        <v>1456.2819999999999</v>
      </c>
      <c r="G12" s="437">
        <v>-69.758117039469099</v>
      </c>
      <c r="H12" s="718">
        <v>4.0062850456698555</v>
      </c>
      <c r="I12" s="166"/>
      <c r="J12" s="166"/>
    </row>
    <row r="13" spans="1:12" x14ac:dyDescent="0.2">
      <c r="A13" s="3" t="s">
        <v>333</v>
      </c>
      <c r="B13" s="716">
        <v>239.96322000000001</v>
      </c>
      <c r="C13" s="430">
        <v>-64.967854759106942</v>
      </c>
      <c r="D13" s="429">
        <v>239.96322000000001</v>
      </c>
      <c r="E13" s="437">
        <v>-64.967854759106942</v>
      </c>
      <c r="F13" s="429">
        <v>3284.502770000001</v>
      </c>
      <c r="G13" s="437">
        <v>156.69463417931078</v>
      </c>
      <c r="H13" s="707">
        <v>9.0357872513099942</v>
      </c>
      <c r="I13" s="166"/>
      <c r="J13" s="166"/>
    </row>
    <row r="14" spans="1:12" x14ac:dyDescent="0.2">
      <c r="A14" s="3" t="s">
        <v>334</v>
      </c>
      <c r="B14" s="712">
        <v>0</v>
      </c>
      <c r="C14" s="430" t="s">
        <v>142</v>
      </c>
      <c r="D14" s="429">
        <v>0</v>
      </c>
      <c r="E14" s="438" t="s">
        <v>142</v>
      </c>
      <c r="F14" s="429">
        <v>1399.9924699999999</v>
      </c>
      <c r="G14" s="438">
        <v>46.877562928902492</v>
      </c>
      <c r="H14" s="718">
        <v>3.8514304898442773</v>
      </c>
      <c r="I14" s="1"/>
      <c r="J14" s="166"/>
    </row>
    <row r="15" spans="1:12" x14ac:dyDescent="0.2">
      <c r="A15" s="3" t="s">
        <v>652</v>
      </c>
      <c r="B15" s="712">
        <v>0</v>
      </c>
      <c r="C15" s="430">
        <v>-100</v>
      </c>
      <c r="D15" s="429">
        <v>0</v>
      </c>
      <c r="E15" s="438">
        <v>-100</v>
      </c>
      <c r="F15" s="429">
        <v>1149.6860300000003</v>
      </c>
      <c r="G15" s="438">
        <v>17698.347397867648</v>
      </c>
      <c r="H15" s="707">
        <v>3.1628283184194728</v>
      </c>
      <c r="I15" s="1"/>
      <c r="J15" s="166"/>
    </row>
    <row r="16" spans="1:12" x14ac:dyDescent="0.2">
      <c r="A16" s="3" t="s">
        <v>335</v>
      </c>
      <c r="B16" s="712">
        <v>0</v>
      </c>
      <c r="C16" s="495">
        <v>-100</v>
      </c>
      <c r="D16" s="429">
        <v>0</v>
      </c>
      <c r="E16" s="495">
        <v>-100</v>
      </c>
      <c r="F16" s="429">
        <v>2195.2142400000002</v>
      </c>
      <c r="G16" s="437">
        <v>-66.554494278248043</v>
      </c>
      <c r="H16" s="744">
        <v>6.0391146644355409</v>
      </c>
      <c r="I16" s="166"/>
      <c r="J16" s="166"/>
    </row>
    <row r="17" spans="1:12" x14ac:dyDescent="0.2">
      <c r="A17" s="482" t="s">
        <v>653</v>
      </c>
      <c r="B17" s="411">
        <v>1.5139499999999999</v>
      </c>
      <c r="C17" s="656" t="s">
        <v>142</v>
      </c>
      <c r="D17" s="411">
        <v>1.5139499999999999</v>
      </c>
      <c r="E17" s="646" t="s">
        <v>142</v>
      </c>
      <c r="F17" s="411">
        <v>3.79975</v>
      </c>
      <c r="G17" s="413">
        <v>-97.008018565363898</v>
      </c>
      <c r="H17" s="734">
        <v>1.0453251226262519E-2</v>
      </c>
      <c r="I17" s="10"/>
      <c r="J17" s="166"/>
      <c r="L17" s="166"/>
    </row>
    <row r="18" spans="1:12" x14ac:dyDescent="0.2">
      <c r="A18" s="633" t="s">
        <v>114</v>
      </c>
      <c r="B18" s="61">
        <v>3056.3026099999997</v>
      </c>
      <c r="C18" s="62">
        <v>-1.1876495304186525</v>
      </c>
      <c r="D18" s="61">
        <v>3056.3026099999997</v>
      </c>
      <c r="E18" s="62">
        <v>-1.1876495304186525</v>
      </c>
      <c r="F18" s="61">
        <v>36349.934749999993</v>
      </c>
      <c r="G18" s="62">
        <v>-48.86920036704295</v>
      </c>
      <c r="H18" s="62">
        <v>100</v>
      </c>
      <c r="I18" s="1"/>
    </row>
    <row r="19" spans="1:12" x14ac:dyDescent="0.2">
      <c r="A19" s="133" t="s">
        <v>569</v>
      </c>
      <c r="B19" s="1"/>
      <c r="C19" s="1"/>
      <c r="D19" s="1"/>
      <c r="E19" s="1"/>
      <c r="F19" s="1"/>
      <c r="G19" s="1"/>
      <c r="H19" s="727" t="s">
        <v>220</v>
      </c>
      <c r="I19" s="1"/>
    </row>
    <row r="20" spans="1:12" x14ac:dyDescent="0.2">
      <c r="A20" s="133" t="s">
        <v>588</v>
      </c>
      <c r="B20" s="1"/>
      <c r="C20" s="1"/>
      <c r="D20" s="1"/>
      <c r="E20" s="1"/>
      <c r="F20" s="1"/>
      <c r="G20" s="1"/>
      <c r="H20" s="1"/>
      <c r="I20" s="1"/>
    </row>
    <row r="21" spans="1:12" ht="14.25" customHeight="1" x14ac:dyDescent="0.2">
      <c r="A21" s="133" t="s">
        <v>681</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0" priority="35" operator="between">
      <formula>0.0001</formula>
      <formula>0.4999999</formula>
    </cfRule>
  </conditionalFormatting>
  <conditionalFormatting sqref="B12:B13">
    <cfRule type="cellIs" dxfId="19" priority="28" operator="between">
      <formula>0.0001</formula>
      <formula>0.44999</formula>
    </cfRule>
  </conditionalFormatting>
  <conditionalFormatting sqref="C16:C18">
    <cfRule type="cellIs" dxfId="18" priority="5" operator="between">
      <formula>0</formula>
      <formula>0.5</formula>
    </cfRule>
    <cfRule type="cellIs" dxfId="17" priority="6" operator="between">
      <formula>0</formula>
      <formula>0.49</formula>
    </cfRule>
  </conditionalFormatting>
  <conditionalFormatting sqref="D7:D8">
    <cfRule type="cellIs" dxfId="16" priority="34" operator="between">
      <formula>0.0001</formula>
      <formula>0.4999999</formula>
    </cfRule>
  </conditionalFormatting>
  <conditionalFormatting sqref="H6">
    <cfRule type="cellIs" dxfId="15" priority="9" operator="between">
      <formula>0</formula>
      <formula>0.5</formula>
    </cfRule>
    <cfRule type="cellIs" dxfId="14" priority="10" operator="between">
      <formula>0</formula>
      <formula>0.49</formula>
    </cfRule>
  </conditionalFormatting>
  <conditionalFormatting sqref="H15">
    <cfRule type="cellIs" dxfId="13" priority="4" operator="between">
      <formula>0.000001</formula>
      <formula>0.0999999999</formula>
    </cfRule>
  </conditionalFormatting>
  <conditionalFormatting sqref="H17">
    <cfRule type="cellIs" dxfId="12" priority="1" stopIfTrue="1" operator="equal">
      <formula>0</formula>
    </cfRule>
    <cfRule type="cellIs" dxfId="11" priority="2" operator="between">
      <formula>0</formula>
      <formula>0.5</formula>
    </cfRule>
    <cfRule type="cellIs" dxfId="10" priority="3"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8" t="s">
        <v>519</v>
      </c>
      <c r="B1" s="818"/>
      <c r="C1" s="818"/>
      <c r="D1" s="818"/>
      <c r="E1" s="818"/>
      <c r="F1" s="818"/>
      <c r="G1" s="1"/>
      <c r="H1" s="1"/>
    </row>
    <row r="2" spans="1:8" x14ac:dyDescent="0.2">
      <c r="A2" s="819"/>
      <c r="B2" s="819"/>
      <c r="C2" s="819"/>
      <c r="D2" s="819"/>
      <c r="E2" s="819"/>
      <c r="F2" s="819"/>
      <c r="G2" s="10"/>
      <c r="H2" s="55" t="s">
        <v>463</v>
      </c>
    </row>
    <row r="3" spans="1:8" x14ac:dyDescent="0.2">
      <c r="A3" s="11"/>
      <c r="B3" s="783">
        <f>INDICE!A3</f>
        <v>45688</v>
      </c>
      <c r="C3" s="783">
        <v>41671</v>
      </c>
      <c r="D3" s="781" t="s">
        <v>115</v>
      </c>
      <c r="E3" s="781"/>
      <c r="F3" s="781" t="s">
        <v>116</v>
      </c>
      <c r="G3" s="781"/>
      <c r="H3" s="781"/>
    </row>
    <row r="4" spans="1:8" x14ac:dyDescent="0.2">
      <c r="A4" s="253"/>
      <c r="B4" s="184" t="s">
        <v>54</v>
      </c>
      <c r="C4" s="185" t="s">
        <v>417</v>
      </c>
      <c r="D4" s="184" t="s">
        <v>54</v>
      </c>
      <c r="E4" s="185" t="s">
        <v>417</v>
      </c>
      <c r="F4" s="184" t="s">
        <v>54</v>
      </c>
      <c r="G4" s="186" t="s">
        <v>417</v>
      </c>
      <c r="H4" s="185" t="s">
        <v>467</v>
      </c>
    </row>
    <row r="5" spans="1:8" x14ac:dyDescent="0.2">
      <c r="A5" s="410" t="s">
        <v>114</v>
      </c>
      <c r="B5" s="61">
        <v>32429.655210000004</v>
      </c>
      <c r="C5" s="669">
        <v>11.114938211889303</v>
      </c>
      <c r="D5" s="61">
        <v>32429.655210000004</v>
      </c>
      <c r="E5" s="62">
        <v>11.114938211889303</v>
      </c>
      <c r="F5" s="61">
        <v>306009.85386999993</v>
      </c>
      <c r="G5" s="62">
        <v>-5.6533505388702343</v>
      </c>
      <c r="H5" s="62">
        <v>100</v>
      </c>
    </row>
    <row r="6" spans="1:8" x14ac:dyDescent="0.2">
      <c r="A6" s="635" t="s">
        <v>324</v>
      </c>
      <c r="B6" s="181">
        <v>9013.7591299999985</v>
      </c>
      <c r="C6" s="664">
        <v>-1.0680498675572674</v>
      </c>
      <c r="D6" s="181">
        <v>9013.7591299999985</v>
      </c>
      <c r="E6" s="155">
        <v>-1.0680498675572674</v>
      </c>
      <c r="F6" s="181">
        <v>111694.39156999998</v>
      </c>
      <c r="G6" s="155">
        <v>62.898236578342384</v>
      </c>
      <c r="H6" s="155">
        <v>36.500259765311462</v>
      </c>
    </row>
    <row r="7" spans="1:8" x14ac:dyDescent="0.2">
      <c r="A7" s="635" t="s">
        <v>325</v>
      </c>
      <c r="B7" s="181">
        <v>23415.896080000002</v>
      </c>
      <c r="C7" s="155">
        <v>16.644312430862055</v>
      </c>
      <c r="D7" s="181">
        <v>23415.896080000002</v>
      </c>
      <c r="E7" s="155">
        <v>16.644312430862055</v>
      </c>
      <c r="F7" s="181">
        <v>194315.46230000007</v>
      </c>
      <c r="G7" s="155">
        <v>-24.030031788141191</v>
      </c>
      <c r="H7" s="155">
        <v>63.499740234688574</v>
      </c>
    </row>
    <row r="8" spans="1:8" x14ac:dyDescent="0.2">
      <c r="A8" s="469" t="s">
        <v>589</v>
      </c>
      <c r="B8" s="405">
        <v>9838.1531099999993</v>
      </c>
      <c r="C8" s="406">
        <v>-2.8828135622875108</v>
      </c>
      <c r="D8" s="405">
        <v>9838.1531099999993</v>
      </c>
      <c r="E8" s="408">
        <v>-2.8828135622875108</v>
      </c>
      <c r="F8" s="407">
        <v>73574.197459999996</v>
      </c>
      <c r="G8" s="408">
        <v>20.157147109787505</v>
      </c>
      <c r="H8" s="408">
        <v>24.043081139228942</v>
      </c>
    </row>
    <row r="9" spans="1:8" x14ac:dyDescent="0.2">
      <c r="A9" s="672" t="s">
        <v>590</v>
      </c>
      <c r="B9" s="673">
        <v>22591.502100000002</v>
      </c>
      <c r="C9" s="674">
        <v>18.556352691362431</v>
      </c>
      <c r="D9" s="673">
        <v>22591.502100000002</v>
      </c>
      <c r="E9" s="675">
        <v>18.556352691362431</v>
      </c>
      <c r="F9" s="676">
        <v>232435.65640999994</v>
      </c>
      <c r="G9" s="675">
        <v>-11.659930837604154</v>
      </c>
      <c r="H9" s="675">
        <v>75.956918860771054</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6"/>
      <c r="B13" s="826"/>
      <c r="C13" s="826"/>
      <c r="D13" s="826"/>
      <c r="E13" s="826"/>
      <c r="F13" s="826"/>
      <c r="G13" s="826"/>
      <c r="H13" s="826"/>
    </row>
    <row r="14" spans="1:8" s="1" customFormat="1" x14ac:dyDescent="0.2">
      <c r="A14" s="826"/>
      <c r="B14" s="826"/>
      <c r="C14" s="826"/>
      <c r="D14" s="826"/>
      <c r="E14" s="826"/>
      <c r="F14" s="826"/>
      <c r="G14" s="826"/>
      <c r="H14" s="826"/>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83">
        <f>INDICE!A3</f>
        <v>45688</v>
      </c>
      <c r="C3" s="781">
        <v>41671</v>
      </c>
      <c r="D3" s="781" t="s">
        <v>115</v>
      </c>
      <c r="E3" s="781"/>
      <c r="F3" s="781" t="s">
        <v>116</v>
      </c>
      <c r="G3" s="781"/>
      <c r="H3" s="781"/>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1.6023705613260002</v>
      </c>
      <c r="C5" s="503">
        <v>-67.688669625956649</v>
      </c>
      <c r="D5" s="502">
        <v>1.6023705613260002</v>
      </c>
      <c r="E5" s="503">
        <v>-67.688669625956649</v>
      </c>
      <c r="F5" s="504">
        <v>43.006370664709991</v>
      </c>
      <c r="G5" s="503">
        <v>-24.695942426741649</v>
      </c>
      <c r="H5" s="575">
        <v>6.2338867025675766</v>
      </c>
    </row>
    <row r="6" spans="1:8" ht="15" x14ac:dyDescent="0.25">
      <c r="A6" s="501" t="s">
        <v>521</v>
      </c>
      <c r="B6" s="574">
        <v>120.098</v>
      </c>
      <c r="C6" s="517" t="s">
        <v>142</v>
      </c>
      <c r="D6" s="505">
        <v>120.098</v>
      </c>
      <c r="E6" s="517" t="s">
        <v>142</v>
      </c>
      <c r="F6" s="507">
        <v>324.73099999999999</v>
      </c>
      <c r="G6" s="506">
        <v>40.656565656565661</v>
      </c>
      <c r="H6" s="576">
        <v>47.07061376077926</v>
      </c>
    </row>
    <row r="7" spans="1:8" ht="15" x14ac:dyDescent="0.25">
      <c r="A7" s="501" t="s">
        <v>531</v>
      </c>
      <c r="B7" s="574">
        <v>28.630100000000002</v>
      </c>
      <c r="C7" s="517">
        <v>8.5148414278881042</v>
      </c>
      <c r="D7" s="584">
        <v>28.630100000000002</v>
      </c>
      <c r="E7" s="508">
        <v>8.5148414278881042</v>
      </c>
      <c r="F7" s="507">
        <v>322.14316000000002</v>
      </c>
      <c r="G7" s="508">
        <v>30.774544363937917</v>
      </c>
      <c r="H7" s="576">
        <v>46.695499536653159</v>
      </c>
    </row>
    <row r="8" spans="1:8" x14ac:dyDescent="0.2">
      <c r="A8" s="509" t="s">
        <v>186</v>
      </c>
      <c r="B8" s="510">
        <v>150.330470561326</v>
      </c>
      <c r="C8" s="511">
        <v>379.63410573080256</v>
      </c>
      <c r="D8" s="512">
        <v>150.330470561326</v>
      </c>
      <c r="E8" s="511">
        <v>379.63410573080256</v>
      </c>
      <c r="F8" s="512">
        <v>689.88053066471002</v>
      </c>
      <c r="G8" s="511">
        <v>29.115416905290946</v>
      </c>
      <c r="H8" s="511">
        <v>100</v>
      </c>
    </row>
    <row r="9" spans="1:8" x14ac:dyDescent="0.2">
      <c r="A9" s="557" t="s">
        <v>245</v>
      </c>
      <c r="B9" s="497">
        <f>B8/'Consumo de gas natural'!B8*100</f>
        <v>0.46408980339986927</v>
      </c>
      <c r="C9" s="75"/>
      <c r="D9" s="97">
        <f>D8/'Consumo de gas natural'!D8*100</f>
        <v>0.46408980339986927</v>
      </c>
      <c r="E9" s="75"/>
      <c r="F9" s="97">
        <f>F8/'Consumo de gas natural'!F8*100</f>
        <v>0.22242733559588312</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9" priority="1" operator="equal">
      <formula>0</formula>
    </cfRule>
    <cfRule type="cellIs" dxfId="8" priority="2" operator="between">
      <formula>-0.49</formula>
      <formula>0.49</formula>
    </cfRule>
  </conditionalFormatting>
  <conditionalFormatting sqref="B18:B23">
    <cfRule type="cellIs" dxfId="7" priority="29" operator="between">
      <formula>0.00001</formula>
      <formula>0.499</formula>
    </cfRule>
  </conditionalFormatting>
  <conditionalFormatting sqref="B6:E6">
    <cfRule type="cellIs" dxfId="6" priority="14" operator="equal">
      <formula>0</formula>
    </cfRule>
    <cfRule type="cellIs" dxfId="5"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35636.28829056133</v>
      </c>
      <c r="C4" s="232"/>
      <c r="D4" s="145" t="s">
        <v>348</v>
      </c>
      <c r="E4" s="171">
        <v>3056.3026099999997</v>
      </c>
    </row>
    <row r="5" spans="1:5" x14ac:dyDescent="0.2">
      <c r="A5" s="18" t="s">
        <v>349</v>
      </c>
      <c r="B5" s="233">
        <v>150.330470561326</v>
      </c>
      <c r="C5" s="232"/>
      <c r="D5" s="18" t="s">
        <v>350</v>
      </c>
      <c r="E5" s="234">
        <v>3056.3026099999997</v>
      </c>
    </row>
    <row r="6" spans="1:5" x14ac:dyDescent="0.2">
      <c r="A6" s="18" t="s">
        <v>351</v>
      </c>
      <c r="B6" s="233">
        <v>23964.753170000004</v>
      </c>
      <c r="C6" s="232"/>
      <c r="D6" s="145" t="s">
        <v>353</v>
      </c>
      <c r="E6" s="171">
        <v>32392.539000000001</v>
      </c>
    </row>
    <row r="7" spans="1:5" x14ac:dyDescent="0.2">
      <c r="A7" s="18" t="s">
        <v>352</v>
      </c>
      <c r="B7" s="233">
        <v>11521.204649999998</v>
      </c>
      <c r="C7" s="232"/>
      <c r="D7" s="18" t="s">
        <v>354</v>
      </c>
      <c r="E7" s="234">
        <v>24343.034</v>
      </c>
    </row>
    <row r="8" spans="1:5" x14ac:dyDescent="0.2">
      <c r="A8" s="439"/>
      <c r="B8" s="440"/>
      <c r="C8" s="232"/>
      <c r="D8" s="18" t="s">
        <v>355</v>
      </c>
      <c r="E8" s="234">
        <v>7075.7089999999998</v>
      </c>
    </row>
    <row r="9" spans="1:5" x14ac:dyDescent="0.2">
      <c r="A9" s="145" t="s">
        <v>253</v>
      </c>
      <c r="B9" s="171">
        <v>160</v>
      </c>
      <c r="C9" s="232"/>
      <c r="D9" s="18" t="s">
        <v>356</v>
      </c>
      <c r="E9" s="234">
        <v>973.79600000000005</v>
      </c>
    </row>
    <row r="10" spans="1:5" x14ac:dyDescent="0.2">
      <c r="A10" s="18"/>
      <c r="B10" s="233"/>
      <c r="C10" s="232"/>
      <c r="D10" s="145" t="s">
        <v>357</v>
      </c>
      <c r="E10" s="171">
        <v>348</v>
      </c>
    </row>
    <row r="11" spans="1:5" x14ac:dyDescent="0.2">
      <c r="A11" s="173" t="s">
        <v>114</v>
      </c>
      <c r="B11" s="174">
        <v>35796.28829056133</v>
      </c>
      <c r="C11" s="232"/>
      <c r="D11" s="173" t="s">
        <v>114</v>
      </c>
      <c r="E11" s="174">
        <v>35796.28829056133</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9" t="s">
        <v>488</v>
      </c>
      <c r="B1" s="769"/>
      <c r="C1" s="769"/>
      <c r="D1" s="769"/>
      <c r="E1" s="769"/>
      <c r="F1" s="191"/>
    </row>
    <row r="2" spans="1:8" x14ac:dyDescent="0.2">
      <c r="A2" s="770"/>
      <c r="B2" s="770"/>
      <c r="C2" s="770"/>
      <c r="D2" s="770"/>
      <c r="E2" s="770"/>
      <c r="H2" s="55" t="s">
        <v>358</v>
      </c>
    </row>
    <row r="3" spans="1:8" x14ac:dyDescent="0.2">
      <c r="A3" s="56"/>
      <c r="B3" s="56"/>
      <c r="C3" s="621" t="s">
        <v>487</v>
      </c>
      <c r="D3" s="621" t="s">
        <v>577</v>
      </c>
      <c r="E3" s="621" t="s">
        <v>611</v>
      </c>
      <c r="F3" s="621" t="s">
        <v>577</v>
      </c>
      <c r="G3" s="621" t="s">
        <v>610</v>
      </c>
      <c r="H3" s="621" t="s">
        <v>577</v>
      </c>
    </row>
    <row r="4" spans="1:8" ht="15" x14ac:dyDescent="0.25">
      <c r="A4" s="634">
        <v>2020</v>
      </c>
      <c r="B4" s="557" t="s">
        <v>505</v>
      </c>
      <c r="C4" s="625" t="s">
        <v>505</v>
      </c>
      <c r="D4" s="625" t="s">
        <v>505</v>
      </c>
      <c r="E4" s="625" t="s">
        <v>505</v>
      </c>
      <c r="F4" s="625" t="s">
        <v>505</v>
      </c>
      <c r="G4" s="625" t="s">
        <v>505</v>
      </c>
      <c r="H4" s="625" t="s">
        <v>505</v>
      </c>
    </row>
    <row r="5" spans="1:8" ht="15" x14ac:dyDescent="0.25">
      <c r="A5" s="662" t="s">
        <v>505</v>
      </c>
      <c r="B5" s="18" t="s">
        <v>628</v>
      </c>
      <c r="C5" s="235">
        <v>8.3495372399999983</v>
      </c>
      <c r="D5" s="441">
        <v>-3.2305998250970669</v>
      </c>
      <c r="E5" s="235">
        <v>6.4662932399999997</v>
      </c>
      <c r="F5" s="441">
        <v>-4.1153964573227242</v>
      </c>
      <c r="G5" s="235" t="s">
        <v>142</v>
      </c>
      <c r="H5" s="441" t="s">
        <v>142</v>
      </c>
    </row>
    <row r="6" spans="1:8" ht="15" x14ac:dyDescent="0.25">
      <c r="A6" s="662" t="s">
        <v>505</v>
      </c>
      <c r="B6" s="18" t="s">
        <v>631</v>
      </c>
      <c r="C6" s="235">
        <v>7.9797079999999987</v>
      </c>
      <c r="D6" s="441">
        <v>-4.4293381701235424</v>
      </c>
      <c r="E6" s="235">
        <v>6.0964640000000001</v>
      </c>
      <c r="F6" s="441">
        <v>-5.7193391371777569</v>
      </c>
      <c r="G6" s="235" t="s">
        <v>142</v>
      </c>
      <c r="H6" s="441" t="s">
        <v>142</v>
      </c>
    </row>
    <row r="7" spans="1:8" ht="15" x14ac:dyDescent="0.25">
      <c r="A7" s="662" t="s">
        <v>505</v>
      </c>
      <c r="B7" s="18" t="s">
        <v>630</v>
      </c>
      <c r="C7" s="235">
        <v>7.7840267999999995</v>
      </c>
      <c r="D7" s="441">
        <v>-2.452235094316725</v>
      </c>
      <c r="E7" s="235">
        <v>5.7697397999999991</v>
      </c>
      <c r="F7" s="441">
        <v>-5.3592410288980794</v>
      </c>
      <c r="G7" s="235" t="s">
        <v>142</v>
      </c>
      <c r="H7" s="441" t="s">
        <v>142</v>
      </c>
    </row>
    <row r="8" spans="1:8" ht="15" x14ac:dyDescent="0.25">
      <c r="A8" s="634">
        <v>2021</v>
      </c>
      <c r="B8" s="557" t="s">
        <v>505</v>
      </c>
      <c r="C8" s="625" t="s">
        <v>505</v>
      </c>
      <c r="D8" s="625" t="s">
        <v>505</v>
      </c>
      <c r="E8" s="625" t="s">
        <v>505</v>
      </c>
      <c r="F8" s="625" t="s">
        <v>505</v>
      </c>
      <c r="G8" s="625" t="s">
        <v>505</v>
      </c>
      <c r="H8" s="625" t="s">
        <v>505</v>
      </c>
    </row>
    <row r="9" spans="1:8" ht="15" x14ac:dyDescent="0.25">
      <c r="A9" s="662" t="s">
        <v>505</v>
      </c>
      <c r="B9" s="18" t="s">
        <v>628</v>
      </c>
      <c r="C9" s="235">
        <v>8.1517022399999988</v>
      </c>
      <c r="D9" s="441">
        <v>4.7234606129567709</v>
      </c>
      <c r="E9" s="235">
        <v>6.1374152400000002</v>
      </c>
      <c r="F9" s="441">
        <v>6.3724787034590564</v>
      </c>
      <c r="G9" s="235" t="s">
        <v>142</v>
      </c>
      <c r="H9" s="441" t="s">
        <v>142</v>
      </c>
    </row>
    <row r="10" spans="1:8" ht="15" x14ac:dyDescent="0.25">
      <c r="A10" s="662" t="s">
        <v>505</v>
      </c>
      <c r="B10" s="18" t="s">
        <v>631</v>
      </c>
      <c r="C10" s="235">
        <v>8.3919162799999985</v>
      </c>
      <c r="D10" s="441">
        <v>2.9467960547096692</v>
      </c>
      <c r="E10" s="235">
        <v>6.3776292799999998</v>
      </c>
      <c r="F10" s="441">
        <v>3.9139284308877831</v>
      </c>
      <c r="G10" s="235" t="s">
        <v>142</v>
      </c>
      <c r="H10" s="441" t="s">
        <v>142</v>
      </c>
    </row>
    <row r="11" spans="1:8" s="1" customFormat="1" ht="15" x14ac:dyDescent="0.25">
      <c r="A11" s="662" t="s">
        <v>505</v>
      </c>
      <c r="B11" s="18" t="s">
        <v>630</v>
      </c>
      <c r="C11" s="235">
        <v>8.3238000000000003</v>
      </c>
      <c r="D11" s="441">
        <v>-0.81</v>
      </c>
      <c r="E11" s="235">
        <v>7.1341999999999999</v>
      </c>
      <c r="F11" s="441">
        <v>11.86</v>
      </c>
      <c r="G11" s="235">
        <v>6.7427999999999999</v>
      </c>
      <c r="H11" s="441" t="s">
        <v>142</v>
      </c>
    </row>
    <row r="12" spans="1:8" s="1" customFormat="1" ht="15" x14ac:dyDescent="0.25">
      <c r="A12" s="634">
        <v>2022</v>
      </c>
      <c r="B12" s="557" t="s">
        <v>505</v>
      </c>
      <c r="C12" s="625" t="s">
        <v>505</v>
      </c>
      <c r="D12" s="625" t="s">
        <v>505</v>
      </c>
      <c r="E12" s="625" t="s">
        <v>505</v>
      </c>
      <c r="F12" s="625" t="s">
        <v>505</v>
      </c>
      <c r="G12" s="625" t="s">
        <v>505</v>
      </c>
      <c r="H12" s="625" t="s">
        <v>505</v>
      </c>
    </row>
    <row r="13" spans="1:8" s="1" customFormat="1" ht="15" x14ac:dyDescent="0.25">
      <c r="A13" s="662" t="s">
        <v>505</v>
      </c>
      <c r="B13" s="18" t="s">
        <v>628</v>
      </c>
      <c r="C13" s="235">
        <v>8.7993390099999989</v>
      </c>
      <c r="D13" s="441">
        <v>5.712735698136596</v>
      </c>
      <c r="E13" s="235">
        <v>7.6110379399999983</v>
      </c>
      <c r="F13" s="441">
        <v>6.6834530348602481</v>
      </c>
      <c r="G13" s="235">
        <v>7.2198340499999993</v>
      </c>
      <c r="H13" s="441">
        <v>7.0746595149630291</v>
      </c>
    </row>
    <row r="14" spans="1:8" s="1" customFormat="1" ht="15" x14ac:dyDescent="0.25">
      <c r="A14" s="662" t="s">
        <v>505</v>
      </c>
      <c r="B14" s="18" t="s">
        <v>629</v>
      </c>
      <c r="C14" s="235">
        <v>9.3430694499999998</v>
      </c>
      <c r="D14" s="441">
        <v>6.1792191365974087</v>
      </c>
      <c r="E14" s="235">
        <v>8.154769589999999</v>
      </c>
      <c r="F14" s="441">
        <v>7.1439881693718217</v>
      </c>
      <c r="G14" s="235">
        <v>7.7635644899999985</v>
      </c>
      <c r="H14" s="441">
        <v>7.5310656205456574</v>
      </c>
    </row>
    <row r="15" spans="1:8" s="1" customFormat="1" ht="15" x14ac:dyDescent="0.25">
      <c r="A15" s="662" t="s">
        <v>505</v>
      </c>
      <c r="B15" s="18" t="s">
        <v>631</v>
      </c>
      <c r="C15" s="235">
        <v>9.9683611499999998</v>
      </c>
      <c r="D15" s="441">
        <v>6.692572535677769</v>
      </c>
      <c r="E15" s="235">
        <v>8.780061289999999</v>
      </c>
      <c r="F15" s="441">
        <v>7.6678034014201994</v>
      </c>
      <c r="G15" s="235">
        <v>8.3888561899999985</v>
      </c>
      <c r="H15" s="441">
        <v>8.0541831114485927</v>
      </c>
    </row>
    <row r="16" spans="1:8" s="1" customFormat="1" ht="15" x14ac:dyDescent="0.25">
      <c r="A16" s="692" t="s">
        <v>505</v>
      </c>
      <c r="B16" s="439" t="s">
        <v>630</v>
      </c>
      <c r="C16" s="693">
        <v>9.0315361499999991</v>
      </c>
      <c r="D16" s="694">
        <v>-9.3979841410541258</v>
      </c>
      <c r="E16" s="693">
        <v>8.1181600500000002</v>
      </c>
      <c r="F16" s="694">
        <v>-7.5386858717474725</v>
      </c>
      <c r="G16" s="693">
        <v>7.8286649000000006</v>
      </c>
      <c r="H16" s="694">
        <v>-6.6778029961674434</v>
      </c>
    </row>
    <row r="17" spans="1:8" s="1" customFormat="1" ht="15" x14ac:dyDescent="0.25">
      <c r="A17" s="634">
        <v>2023</v>
      </c>
      <c r="B17" s="557" t="s">
        <v>505</v>
      </c>
      <c r="C17" s="625" t="s">
        <v>505</v>
      </c>
      <c r="D17" s="625" t="s">
        <v>505</v>
      </c>
      <c r="E17" s="625" t="s">
        <v>505</v>
      </c>
      <c r="F17" s="625" t="s">
        <v>505</v>
      </c>
      <c r="G17" s="625" t="s">
        <v>505</v>
      </c>
      <c r="H17" s="625" t="s">
        <v>505</v>
      </c>
    </row>
    <row r="18" spans="1:8" s="1" customFormat="1" ht="15" x14ac:dyDescent="0.25">
      <c r="A18" s="662" t="s">
        <v>505</v>
      </c>
      <c r="B18" s="18" t="s">
        <v>628</v>
      </c>
      <c r="C18" s="235">
        <v>9.7491355500000001</v>
      </c>
      <c r="D18" s="441">
        <v>7.9454855528646817</v>
      </c>
      <c r="E18" s="235">
        <v>8.8357594499999994</v>
      </c>
      <c r="F18" s="441">
        <v>8.839434004506959</v>
      </c>
      <c r="G18" s="235">
        <v>8.5462643000000007</v>
      </c>
      <c r="H18" s="441">
        <v>9.1663062497412557</v>
      </c>
    </row>
    <row r="19" spans="1:8" s="1" customFormat="1" ht="15" x14ac:dyDescent="0.25">
      <c r="A19" s="662" t="s">
        <v>505</v>
      </c>
      <c r="B19" s="18" t="s">
        <v>629</v>
      </c>
      <c r="C19" s="235">
        <v>7.0454401499999992</v>
      </c>
      <c r="D19" s="441">
        <v>-27.732668051784355</v>
      </c>
      <c r="E19" s="235">
        <v>6.1357264500000008</v>
      </c>
      <c r="F19" s="441">
        <v>-30.558018416854917</v>
      </c>
      <c r="G19" s="235">
        <v>5.8467167500000006</v>
      </c>
      <c r="H19" s="441">
        <v>-31.58745687282337</v>
      </c>
    </row>
    <row r="20" spans="1:8" s="1" customFormat="1" ht="15" x14ac:dyDescent="0.25">
      <c r="A20" s="662" t="s">
        <v>505</v>
      </c>
      <c r="B20" s="18" t="s">
        <v>631</v>
      </c>
      <c r="C20" s="235">
        <v>6.8701930500000001</v>
      </c>
      <c r="D20" s="441">
        <v>-2.4873832758340741</v>
      </c>
      <c r="E20" s="235">
        <v>5.9604793500000008</v>
      </c>
      <c r="F20" s="441">
        <v>-2.8561752455571088</v>
      </c>
      <c r="G20" s="235">
        <v>5.6714696499999997</v>
      </c>
      <c r="H20" s="441">
        <v>-2.9973591588817921</v>
      </c>
    </row>
    <row r="21" spans="1:8" s="1" customFormat="1" ht="15" x14ac:dyDescent="0.25">
      <c r="A21" s="692" t="s">
        <v>505</v>
      </c>
      <c r="B21" s="439" t="s">
        <v>630</v>
      </c>
      <c r="C21" s="693">
        <v>6.7687525499999994</v>
      </c>
      <c r="D21" s="694">
        <v>-1.4765305612482127</v>
      </c>
      <c r="E21" s="693">
        <v>5.9630581500000011</v>
      </c>
      <c r="F21" s="694">
        <v>4.3264976666687285E-2</v>
      </c>
      <c r="G21" s="693">
        <v>5.6023470999999994</v>
      </c>
      <c r="H21" s="694">
        <v>-1.2187766886842168</v>
      </c>
    </row>
    <row r="22" spans="1:8" s="1" customFormat="1" ht="15" x14ac:dyDescent="0.25">
      <c r="A22" s="634">
        <v>2024</v>
      </c>
      <c r="B22" s="557" t="s">
        <v>505</v>
      </c>
      <c r="C22" s="625" t="s">
        <v>505</v>
      </c>
      <c r="D22" s="625" t="s">
        <v>505</v>
      </c>
      <c r="E22" s="625" t="s">
        <v>505</v>
      </c>
      <c r="F22" s="625" t="s">
        <v>505</v>
      </c>
      <c r="G22" s="625" t="s">
        <v>505</v>
      </c>
      <c r="H22" s="625" t="s">
        <v>505</v>
      </c>
    </row>
    <row r="23" spans="1:8" s="1" customFormat="1" ht="15" x14ac:dyDescent="0.25">
      <c r="A23" s="662" t="s">
        <v>505</v>
      </c>
      <c r="B23" s="18" t="s">
        <v>628</v>
      </c>
      <c r="C23" s="235">
        <v>7.5682376000000007</v>
      </c>
      <c r="D23" s="441">
        <v>11.811409031343617</v>
      </c>
      <c r="E23" s="235">
        <v>6.7241779000000017</v>
      </c>
      <c r="F23" s="441">
        <v>12.763916280105375</v>
      </c>
      <c r="G23" s="235">
        <v>6.3462890333333348</v>
      </c>
      <c r="H23" s="441">
        <v>13.279111773230465</v>
      </c>
    </row>
    <row r="24" spans="1:8" s="1" customFormat="1" ht="15" x14ac:dyDescent="0.25">
      <c r="A24" s="662" t="s">
        <v>505</v>
      </c>
      <c r="B24" s="18" t="s">
        <v>629</v>
      </c>
      <c r="C24" s="235">
        <v>7.4591914099999999</v>
      </c>
      <c r="D24" s="441">
        <v>-1.4408399387461199</v>
      </c>
      <c r="E24" s="235">
        <v>6.5307245300000005</v>
      </c>
      <c r="F24" s="441">
        <v>-2.8769817348229458</v>
      </c>
      <c r="G24" s="235">
        <v>6.1150479866666672</v>
      </c>
      <c r="H24" s="441">
        <v>-3.6437206917632343</v>
      </c>
    </row>
    <row r="25" spans="1:8" s="1" customFormat="1" ht="15" x14ac:dyDescent="0.25">
      <c r="A25" s="692" t="s">
        <v>505</v>
      </c>
      <c r="B25" s="439" t="s">
        <v>630</v>
      </c>
      <c r="C25" s="693">
        <v>8.0511863299999984</v>
      </c>
      <c r="D25" s="694">
        <v>7.9364489722887877</v>
      </c>
      <c r="E25" s="693">
        <v>7.37479028</v>
      </c>
      <c r="F25" s="694">
        <v>12.924534576870284</v>
      </c>
      <c r="G25" s="693">
        <v>6.9587999433333332</v>
      </c>
      <c r="H25" s="694">
        <v>13.797961332542183</v>
      </c>
    </row>
    <row r="26" spans="1:8" s="1" customFormat="1" ht="15" x14ac:dyDescent="0.25">
      <c r="A26" s="634">
        <v>2025</v>
      </c>
      <c r="B26" s="557" t="s">
        <v>505</v>
      </c>
      <c r="C26" s="625" t="s">
        <v>505</v>
      </c>
      <c r="D26" s="625" t="s">
        <v>505</v>
      </c>
      <c r="E26" s="625" t="s">
        <v>505</v>
      </c>
      <c r="F26" s="625" t="s">
        <v>505</v>
      </c>
      <c r="G26" s="625" t="s">
        <v>505</v>
      </c>
      <c r="H26" s="625" t="s">
        <v>505</v>
      </c>
    </row>
    <row r="27" spans="1:8" s="1" customFormat="1" ht="15" x14ac:dyDescent="0.25">
      <c r="A27" s="692" t="s">
        <v>505</v>
      </c>
      <c r="B27" s="439" t="s">
        <v>628</v>
      </c>
      <c r="C27" s="693">
        <v>8.8194020200000001</v>
      </c>
      <c r="D27" s="694">
        <v>9.5416458955558898</v>
      </c>
      <c r="E27" s="693">
        <v>8.1430059700000008</v>
      </c>
      <c r="F27" s="694">
        <v>10.416780150119751</v>
      </c>
      <c r="G27" s="693">
        <v>7.7270156333333322</v>
      </c>
      <c r="H27" s="694">
        <v>11.039485202272047</v>
      </c>
    </row>
    <row r="28" spans="1:8" s="1" customFormat="1" x14ac:dyDescent="0.2">
      <c r="A28" s="80" t="s">
        <v>255</v>
      </c>
      <c r="H28" s="161" t="s">
        <v>565</v>
      </c>
    </row>
    <row r="29" spans="1:8" s="1" customFormat="1" x14ac:dyDescent="0.2">
      <c r="A29" s="80" t="s">
        <v>683</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9">
        <f>INDICE!A3</f>
        <v>45688</v>
      </c>
      <c r="C3" s="780"/>
      <c r="D3" s="780" t="s">
        <v>115</v>
      </c>
      <c r="E3" s="780"/>
      <c r="F3" s="780" t="s">
        <v>116</v>
      </c>
      <c r="G3" s="780"/>
      <c r="H3" s="780"/>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199.35572999999997</v>
      </c>
      <c r="C5" s="72">
        <v>-1.8071544989354087</v>
      </c>
      <c r="D5" s="71">
        <v>199.35572999999997</v>
      </c>
      <c r="E5" s="329">
        <v>-1.8071544989354087</v>
      </c>
      <c r="F5" s="71">
        <v>2131.8005599999997</v>
      </c>
      <c r="G5" s="72">
        <v>1.9483443493755537</v>
      </c>
      <c r="H5" s="303">
        <v>3.5809872096687521</v>
      </c>
      <c r="I5"/>
    </row>
    <row r="6" spans="1:9" ht="14.25" x14ac:dyDescent="0.2">
      <c r="A6" s="3" t="s">
        <v>48</v>
      </c>
      <c r="B6" s="301">
        <v>504.82158000000027</v>
      </c>
      <c r="C6" s="59">
        <v>6.8242703085302292</v>
      </c>
      <c r="D6" s="58">
        <v>504.82158000000027</v>
      </c>
      <c r="E6" s="59">
        <v>6.8242703085302292</v>
      </c>
      <c r="F6" s="58">
        <v>6554.7229799999986</v>
      </c>
      <c r="G6" s="59">
        <v>6.7109403645818437</v>
      </c>
      <c r="H6" s="304">
        <v>11.01058869892681</v>
      </c>
      <c r="I6"/>
    </row>
    <row r="7" spans="1:9" ht="14.25" x14ac:dyDescent="0.2">
      <c r="A7" s="3" t="s">
        <v>49</v>
      </c>
      <c r="B7" s="301">
        <v>536.95853000000022</v>
      </c>
      <c r="C7" s="59">
        <v>7.0869878343775357</v>
      </c>
      <c r="D7" s="58">
        <v>536.95853000000022</v>
      </c>
      <c r="E7" s="59">
        <v>7.0869878343775357</v>
      </c>
      <c r="F7" s="58">
        <v>7423.3742900000016</v>
      </c>
      <c r="G7" s="59">
        <v>10.775600859548478</v>
      </c>
      <c r="H7" s="304">
        <v>12.469744536080739</v>
      </c>
      <c r="I7"/>
    </row>
    <row r="8" spans="1:9" ht="14.25" x14ac:dyDescent="0.2">
      <c r="A8" s="3" t="s">
        <v>122</v>
      </c>
      <c r="B8" s="301">
        <v>2506.3806000000018</v>
      </c>
      <c r="C8" s="59">
        <v>-1.6204108077533956</v>
      </c>
      <c r="D8" s="58">
        <v>2506.3806000000018</v>
      </c>
      <c r="E8" s="59">
        <v>-1.6204108077533956</v>
      </c>
      <c r="F8" s="58">
        <v>29798.212830000004</v>
      </c>
      <c r="G8" s="240">
        <v>-0.15217299274647647</v>
      </c>
      <c r="H8" s="304">
        <v>50.054878968235819</v>
      </c>
      <c r="I8"/>
    </row>
    <row r="9" spans="1:9" ht="14.25" x14ac:dyDescent="0.2">
      <c r="A9" s="3" t="s">
        <v>123</v>
      </c>
      <c r="B9" s="301">
        <v>661.56390999999996</v>
      </c>
      <c r="C9" s="59">
        <v>-15.989033939030922</v>
      </c>
      <c r="D9" s="58">
        <v>661.56390999999996</v>
      </c>
      <c r="E9" s="59">
        <v>-15.989033939030922</v>
      </c>
      <c r="F9" s="58">
        <v>8431.9114399999999</v>
      </c>
      <c r="G9" s="73">
        <v>3.2558168435059924</v>
      </c>
      <c r="H9" s="304">
        <v>14.163879861115916</v>
      </c>
      <c r="I9"/>
    </row>
    <row r="10" spans="1:9" ht="14.25" x14ac:dyDescent="0.2">
      <c r="A10" s="3" t="s">
        <v>584</v>
      </c>
      <c r="B10" s="301">
        <v>453.21600000000001</v>
      </c>
      <c r="C10" s="329">
        <v>13.740370485392317</v>
      </c>
      <c r="D10" s="58">
        <v>453.21600000000001</v>
      </c>
      <c r="E10" s="59">
        <v>13.740370485392317</v>
      </c>
      <c r="F10" s="58">
        <v>5191.0634689203916</v>
      </c>
      <c r="G10" s="59">
        <v>10.567751334545738</v>
      </c>
      <c r="H10" s="304">
        <v>8.7199207259719582</v>
      </c>
      <c r="I10"/>
    </row>
    <row r="11" spans="1:9" ht="14.25" x14ac:dyDescent="0.2">
      <c r="A11" s="60" t="s">
        <v>585</v>
      </c>
      <c r="B11" s="61">
        <v>4862.2963500000023</v>
      </c>
      <c r="C11" s="62">
        <v>-0.98409075581300587</v>
      </c>
      <c r="D11" s="61">
        <v>4862.2963500000023</v>
      </c>
      <c r="E11" s="62">
        <v>-0.98409075581300587</v>
      </c>
      <c r="F11" s="61">
        <v>59531.085568920404</v>
      </c>
      <c r="G11" s="62">
        <v>3.2818991124805601</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30" priority="10" operator="equal">
      <formula>0</formula>
    </cfRule>
    <cfRule type="cellIs" dxfId="229" priority="11" operator="between">
      <formula>0</formula>
      <formula>0.5</formula>
    </cfRule>
  </conditionalFormatting>
  <conditionalFormatting sqref="E5">
    <cfRule type="cellIs" dxfId="228" priority="1" operator="equal">
      <formula>0</formula>
    </cfRule>
    <cfRule type="cellIs" dxfId="227" priority="2" operator="between">
      <formula>0</formula>
      <formula>0.5</formula>
    </cfRule>
  </conditionalFormatting>
  <conditionalFormatting sqref="G8">
    <cfRule type="cellIs" dxfId="226"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2024</v>
      </c>
      <c r="C3" s="145" t="s">
        <v>505</v>
      </c>
      <c r="D3" s="145" t="s">
        <v>505</v>
      </c>
      <c r="E3" s="145" t="s">
        <v>505</v>
      </c>
      <c r="F3" s="145" t="s">
        <v>505</v>
      </c>
      <c r="G3" s="145" t="s">
        <v>505</v>
      </c>
      <c r="H3" s="145" t="s">
        <v>505</v>
      </c>
      <c r="I3" s="145" t="s">
        <v>505</v>
      </c>
      <c r="J3" s="145" t="s">
        <v>505</v>
      </c>
      <c r="K3" s="145" t="s">
        <v>505</v>
      </c>
      <c r="L3" s="145" t="s">
        <v>505</v>
      </c>
      <c r="M3" s="145">
        <v>2025</v>
      </c>
    </row>
    <row r="4" spans="1:13" x14ac:dyDescent="0.2">
      <c r="B4" s="536">
        <v>45323</v>
      </c>
      <c r="C4" s="536">
        <v>45352</v>
      </c>
      <c r="D4" s="536">
        <v>45383</v>
      </c>
      <c r="E4" s="536">
        <v>45413</v>
      </c>
      <c r="F4" s="536">
        <v>45444</v>
      </c>
      <c r="G4" s="536">
        <v>45474</v>
      </c>
      <c r="H4" s="536">
        <v>45505</v>
      </c>
      <c r="I4" s="536">
        <v>45536</v>
      </c>
      <c r="J4" s="536">
        <v>45566</v>
      </c>
      <c r="K4" s="536">
        <v>45597</v>
      </c>
      <c r="L4" s="536">
        <v>45627</v>
      </c>
      <c r="M4" s="536">
        <v>45658</v>
      </c>
    </row>
    <row r="5" spans="1:13" x14ac:dyDescent="0.2">
      <c r="A5" s="551" t="s">
        <v>535</v>
      </c>
      <c r="B5" s="538">
        <v>1.7217499999999997</v>
      </c>
      <c r="C5" s="538">
        <v>1.4928000000000003</v>
      </c>
      <c r="D5" s="538">
        <v>1.5985909090909092</v>
      </c>
      <c r="E5" s="538">
        <v>2.1205000000000007</v>
      </c>
      <c r="F5" s="538">
        <v>2.5355263157894741</v>
      </c>
      <c r="G5" s="538">
        <v>2.0772380952380951</v>
      </c>
      <c r="H5" s="538">
        <v>1.9899090909090906</v>
      </c>
      <c r="I5" s="538">
        <v>2.2793000000000001</v>
      </c>
      <c r="J5" s="538">
        <v>2.191636363636364</v>
      </c>
      <c r="K5" s="538">
        <v>2.0973333333333333</v>
      </c>
      <c r="L5" s="538">
        <v>3.016285714285714</v>
      </c>
      <c r="M5" s="538">
        <v>4.1287142857142873</v>
      </c>
    </row>
    <row r="6" spans="1:13" x14ac:dyDescent="0.2">
      <c r="A6" s="18" t="s">
        <v>536</v>
      </c>
      <c r="B6" s="538">
        <v>63.224761904761898</v>
      </c>
      <c r="C6" s="538">
        <v>68.255499999999998</v>
      </c>
      <c r="D6" s="538">
        <v>71.838095238095235</v>
      </c>
      <c r="E6" s="538">
        <v>76.418636363636367</v>
      </c>
      <c r="F6" s="538">
        <v>81.691052631578941</v>
      </c>
      <c r="G6" s="538">
        <v>75.245652173913044</v>
      </c>
      <c r="H6" s="538">
        <v>84.390476190476178</v>
      </c>
      <c r="I6" s="538">
        <v>86.595238095238059</v>
      </c>
      <c r="J6" s="538">
        <v>98.830869565217398</v>
      </c>
      <c r="K6" s="538">
        <v>111.90714285714287</v>
      </c>
      <c r="L6" s="538">
        <v>111.27500000000001</v>
      </c>
      <c r="M6" s="538">
        <v>123.39590909090907</v>
      </c>
    </row>
    <row r="7" spans="1:13" x14ac:dyDescent="0.2">
      <c r="A7" s="513" t="s">
        <v>537</v>
      </c>
      <c r="B7" s="538">
        <v>25.630476190476191</v>
      </c>
      <c r="C7" s="538">
        <v>26.675000000000001</v>
      </c>
      <c r="D7" s="538">
        <v>29.131428571428575</v>
      </c>
      <c r="E7" s="538">
        <v>31.903478260869566</v>
      </c>
      <c r="F7" s="538">
        <v>34.263500000000001</v>
      </c>
      <c r="G7" s="538">
        <v>32.216086956521742</v>
      </c>
      <c r="H7" s="538">
        <v>37.829999999999991</v>
      </c>
      <c r="I7" s="538">
        <v>36.107142857142854</v>
      </c>
      <c r="J7" s="538">
        <v>40.032608695652165</v>
      </c>
      <c r="K7" s="538">
        <v>44.454761904761902</v>
      </c>
      <c r="L7" s="538">
        <v>44.948499999999996</v>
      </c>
      <c r="M7" s="577">
        <v>48.62409090909091</v>
      </c>
    </row>
    <row r="8" spans="1:13" x14ac:dyDescent="0.2">
      <c r="A8" s="439" t="s">
        <v>538</v>
      </c>
      <c r="B8" s="578">
        <v>25.343103448275858</v>
      </c>
      <c r="C8" s="578">
        <v>26.866774193548387</v>
      </c>
      <c r="D8" s="578">
        <v>29.221666666666668</v>
      </c>
      <c r="E8" s="578">
        <v>32.00516129032259</v>
      </c>
      <c r="F8" s="578">
        <v>34.541666666666664</v>
      </c>
      <c r="G8" s="578">
        <v>32.486451612903224</v>
      </c>
      <c r="H8" s="578">
        <v>38.609032258064509</v>
      </c>
      <c r="I8" s="578">
        <v>36.599000000000011</v>
      </c>
      <c r="J8" s="578">
        <v>40.457096774193545</v>
      </c>
      <c r="K8" s="578">
        <v>44.45066666666667</v>
      </c>
      <c r="L8" s="578">
        <v>46.332258064516118</v>
      </c>
      <c r="M8" s="578">
        <v>48.475483870967736</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7">
        <f>INDICE!A3</f>
        <v>45688</v>
      </c>
      <c r="C3" s="828">
        <v>41671</v>
      </c>
      <c r="D3" s="827">
        <f>DATE(YEAR(B3),MONTH(B3)-1,1)</f>
        <v>45627</v>
      </c>
      <c r="E3" s="828"/>
      <c r="F3" s="827">
        <f>DATE(YEAR(B3)-1,MONTH(B3),1)</f>
        <v>45292</v>
      </c>
      <c r="G3" s="828"/>
      <c r="H3" s="772" t="s">
        <v>417</v>
      </c>
      <c r="I3" s="77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45627</v>
      </c>
      <c r="I4" s="280">
        <f>F3</f>
        <v>45292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5198.8320000000003</v>
      </c>
      <c r="C5" s="444">
        <v>34.562889638702757</v>
      </c>
      <c r="D5" s="234">
        <v>5066.585</v>
      </c>
      <c r="E5" s="444">
        <v>34.995965498763404</v>
      </c>
      <c r="F5" s="234">
        <v>5511.12</v>
      </c>
      <c r="G5" s="444">
        <v>35.65123411327685</v>
      </c>
      <c r="H5" s="626">
        <v>2.6101802298787109</v>
      </c>
      <c r="I5" s="240">
        <v>-5.6665069895048479</v>
      </c>
      <c r="K5" s="239"/>
    </row>
    <row r="6" spans="1:71" s="13" customFormat="1" ht="15" x14ac:dyDescent="0.2">
      <c r="A6" s="16" t="s">
        <v>117</v>
      </c>
      <c r="B6" s="234">
        <v>9842.8269999999993</v>
      </c>
      <c r="C6" s="444">
        <v>65.437110361297243</v>
      </c>
      <c r="D6" s="234">
        <v>9411.0409999999993</v>
      </c>
      <c r="E6" s="444">
        <v>65.004034501236589</v>
      </c>
      <c r="F6" s="234">
        <v>9947.3070000000007</v>
      </c>
      <c r="G6" s="444">
        <v>64.348765886723143</v>
      </c>
      <c r="H6" s="240">
        <v>4.5880790446030373</v>
      </c>
      <c r="I6" s="240">
        <v>-1.0503345277269653</v>
      </c>
      <c r="K6" s="239"/>
    </row>
    <row r="7" spans="1:71" s="69" customFormat="1" ht="12.75" x14ac:dyDescent="0.2">
      <c r="A7" s="76" t="s">
        <v>114</v>
      </c>
      <c r="B7" s="77">
        <v>15041.659</v>
      </c>
      <c r="C7" s="78">
        <v>100</v>
      </c>
      <c r="D7" s="77">
        <v>14477.626</v>
      </c>
      <c r="E7" s="78">
        <v>100</v>
      </c>
      <c r="F7" s="77">
        <v>15458.427</v>
      </c>
      <c r="G7" s="78">
        <v>100</v>
      </c>
      <c r="H7" s="78">
        <v>3.8958942578016549</v>
      </c>
      <c r="I7" s="627">
        <v>-2.696056979148008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4"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7">
        <f>INDICE!A3</f>
        <v>45688</v>
      </c>
      <c r="C3" s="828">
        <v>41671</v>
      </c>
      <c r="D3" s="827">
        <f>DATE(YEAR(B3),MONTH(B3)-1,1)</f>
        <v>45627</v>
      </c>
      <c r="E3" s="828"/>
      <c r="F3" s="827">
        <f>DATE(YEAR(B3)-1,MONTH(B3),1)</f>
        <v>45292</v>
      </c>
      <c r="G3" s="828"/>
      <c r="H3" s="772" t="s">
        <v>417</v>
      </c>
      <c r="I3" s="77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45627</v>
      </c>
      <c r="I4" s="280">
        <f>F3</f>
        <v>45292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5480.4380000000001</v>
      </c>
      <c r="C5" s="444">
        <v>38.436679055213929</v>
      </c>
      <c r="D5" s="234">
        <v>5494.4380000000001</v>
      </c>
      <c r="E5" s="444">
        <v>40.053190683415544</v>
      </c>
      <c r="F5" s="234">
        <v>5618.067</v>
      </c>
      <c r="G5" s="444">
        <v>37.297646630612938</v>
      </c>
      <c r="H5" s="394">
        <v>-0.25480313000164895</v>
      </c>
      <c r="I5" s="437">
        <v>-2.4497571851670674</v>
      </c>
      <c r="K5" s="239"/>
    </row>
    <row r="6" spans="1:71" s="13" customFormat="1" ht="15" x14ac:dyDescent="0.2">
      <c r="A6" s="16" t="s">
        <v>511</v>
      </c>
      <c r="B6" s="234">
        <v>8777.9166100000002</v>
      </c>
      <c r="C6" s="444">
        <v>61.563320944786071</v>
      </c>
      <c r="D6" s="234">
        <v>8223.4154500000077</v>
      </c>
      <c r="E6" s="444">
        <v>59.946809316584456</v>
      </c>
      <c r="F6" s="234">
        <v>9444.7251800000031</v>
      </c>
      <c r="G6" s="444">
        <v>62.702353369387062</v>
      </c>
      <c r="H6" s="394">
        <v>6.7429544739830938</v>
      </c>
      <c r="I6" s="437">
        <v>-7.0601161737561817</v>
      </c>
      <c r="K6" s="239"/>
    </row>
    <row r="7" spans="1:71" s="69" customFormat="1" ht="12.75" x14ac:dyDescent="0.2">
      <c r="A7" s="76" t="s">
        <v>114</v>
      </c>
      <c r="B7" s="77">
        <v>14258.35461</v>
      </c>
      <c r="C7" s="78">
        <v>100</v>
      </c>
      <c r="D7" s="77">
        <v>13717.853450000008</v>
      </c>
      <c r="E7" s="78">
        <v>100</v>
      </c>
      <c r="F7" s="77">
        <v>15062.792180000004</v>
      </c>
      <c r="G7" s="78">
        <v>100</v>
      </c>
      <c r="H7" s="78">
        <v>3.9401292772958749</v>
      </c>
      <c r="I7" s="78">
        <v>-5.3405607697895183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8" t="s">
        <v>498</v>
      </c>
      <c r="B1" s="818"/>
      <c r="C1" s="818"/>
      <c r="D1" s="818"/>
      <c r="E1" s="818"/>
      <c r="F1" s="818"/>
    </row>
    <row r="2" spans="1:9" x14ac:dyDescent="0.2">
      <c r="A2" s="819"/>
      <c r="B2" s="819"/>
      <c r="C2" s="819"/>
      <c r="D2" s="819"/>
      <c r="E2" s="819"/>
      <c r="F2" s="819"/>
      <c r="I2" s="161" t="s">
        <v>461</v>
      </c>
    </row>
    <row r="3" spans="1:9" x14ac:dyDescent="0.2">
      <c r="A3" s="248"/>
      <c r="B3" s="250"/>
      <c r="C3" s="250"/>
      <c r="D3" s="779">
        <f>INDICE!A3</f>
        <v>45688</v>
      </c>
      <c r="E3" s="779">
        <v>41671</v>
      </c>
      <c r="F3" s="779">
        <f>DATE(YEAR(D3),MONTH(D3)-1,1)</f>
        <v>45627</v>
      </c>
      <c r="G3" s="779"/>
      <c r="H3" s="783">
        <f>DATE(YEAR(D3)-1,MONTH(D3),1)</f>
        <v>45292</v>
      </c>
      <c r="I3" s="783"/>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104.35547168425883</v>
      </c>
      <c r="E5" s="447">
        <v>100</v>
      </c>
      <c r="F5" s="394">
        <v>100.32823203128258</v>
      </c>
      <c r="G5" s="447">
        <v>100</v>
      </c>
      <c r="H5" s="394">
        <v>104.89145082755537</v>
      </c>
      <c r="I5" s="447">
        <v>100</v>
      </c>
    </row>
    <row r="6" spans="1:9" x14ac:dyDescent="0.2">
      <c r="A6" s="579" t="s">
        <v>458</v>
      </c>
      <c r="B6" s="166"/>
      <c r="C6" s="166"/>
      <c r="D6" s="394">
        <v>61.736836163377703</v>
      </c>
      <c r="E6" s="447">
        <v>59.160133308745507</v>
      </c>
      <c r="F6" s="394">
        <v>57.593004597172133</v>
      </c>
      <c r="G6" s="447">
        <v>57.404584363865297</v>
      </c>
      <c r="H6" s="394">
        <v>65.873542182956839</v>
      </c>
      <c r="I6" s="447">
        <v>62.801631270459666</v>
      </c>
    </row>
    <row r="7" spans="1:9" x14ac:dyDescent="0.2">
      <c r="A7" s="579" t="s">
        <v>459</v>
      </c>
      <c r="B7" s="166"/>
      <c r="C7" s="166"/>
      <c r="D7" s="394">
        <v>42.618635520881142</v>
      </c>
      <c r="E7" s="447">
        <v>40.8398666912545</v>
      </c>
      <c r="F7" s="394">
        <v>42.735227434110456</v>
      </c>
      <c r="G7" s="447">
        <v>42.595415636134717</v>
      </c>
      <c r="H7" s="394">
        <v>39.017908644598528</v>
      </c>
      <c r="I7" s="447">
        <v>37.198368729540327</v>
      </c>
    </row>
    <row r="8" spans="1:9" x14ac:dyDescent="0.2">
      <c r="A8" s="540" t="s">
        <v>591</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8" t="s">
        <v>462</v>
      </c>
      <c r="B1" s="818"/>
      <c r="C1" s="818"/>
      <c r="D1" s="818"/>
      <c r="E1" s="249"/>
      <c r="F1" s="1"/>
      <c r="G1" s="1"/>
      <c r="H1" s="1"/>
      <c r="I1" s="1"/>
    </row>
    <row r="2" spans="1:40" ht="15" x14ac:dyDescent="0.2">
      <c r="A2" s="818"/>
      <c r="B2" s="818"/>
      <c r="C2" s="818"/>
      <c r="D2" s="818"/>
      <c r="E2" s="249"/>
      <c r="F2" s="1"/>
      <c r="G2" s="207"/>
      <c r="H2" s="244"/>
      <c r="I2" s="243" t="s">
        <v>151</v>
      </c>
    </row>
    <row r="3" spans="1:40" x14ac:dyDescent="0.2">
      <c r="A3" s="248"/>
      <c r="B3" s="827">
        <f>INDICE!A3</f>
        <v>45688</v>
      </c>
      <c r="C3" s="828">
        <v>41671</v>
      </c>
      <c r="D3" s="827">
        <f>DATE(YEAR(B3),MONTH(B3)-1,1)</f>
        <v>45627</v>
      </c>
      <c r="E3" s="828"/>
      <c r="F3" s="827">
        <f>DATE(YEAR(B3)-1,MONTH(B3),1)</f>
        <v>45292</v>
      </c>
      <c r="G3" s="828"/>
      <c r="H3" s="772" t="s">
        <v>417</v>
      </c>
      <c r="I3" s="772"/>
    </row>
    <row r="4" spans="1:40" x14ac:dyDescent="0.2">
      <c r="A4" s="214"/>
      <c r="B4" s="184" t="s">
        <v>47</v>
      </c>
      <c r="C4" s="184" t="s">
        <v>106</v>
      </c>
      <c r="D4" s="184" t="s">
        <v>47</v>
      </c>
      <c r="E4" s="184" t="s">
        <v>106</v>
      </c>
      <c r="F4" s="184" t="s">
        <v>47</v>
      </c>
      <c r="G4" s="184" t="s">
        <v>106</v>
      </c>
      <c r="H4" s="677">
        <f>D3</f>
        <v>45627</v>
      </c>
      <c r="I4" s="677">
        <f>F3</f>
        <v>45292</v>
      </c>
    </row>
    <row r="5" spans="1:40" x14ac:dyDescent="0.2">
      <c r="A5" s="539" t="s">
        <v>48</v>
      </c>
      <c r="B5" s="233">
        <v>531.50400000000002</v>
      </c>
      <c r="C5" s="240">
        <v>9.6982029538514993</v>
      </c>
      <c r="D5" s="233">
        <v>531.50400000000002</v>
      </c>
      <c r="E5" s="240">
        <v>9.6734916291711723</v>
      </c>
      <c r="F5" s="233">
        <v>497.77800000000002</v>
      </c>
      <c r="G5" s="240">
        <v>8.8603072907460874</v>
      </c>
      <c r="H5" s="394">
        <v>0</v>
      </c>
      <c r="I5" s="394">
        <v>6.7753094753082692</v>
      </c>
    </row>
    <row r="6" spans="1:40" x14ac:dyDescent="0.2">
      <c r="A6" s="579" t="s">
        <v>49</v>
      </c>
      <c r="B6" s="233">
        <v>330.24</v>
      </c>
      <c r="C6" s="240">
        <v>6.0257957484420039</v>
      </c>
      <c r="D6" s="233">
        <v>330.24</v>
      </c>
      <c r="E6" s="240">
        <v>6.0104418322674675</v>
      </c>
      <c r="F6" s="233">
        <v>333.03800000000001</v>
      </c>
      <c r="G6" s="240">
        <v>5.9279819909588127</v>
      </c>
      <c r="H6" s="394">
        <v>0</v>
      </c>
      <c r="I6" s="394">
        <v>-0.84014436790996871</v>
      </c>
    </row>
    <row r="7" spans="1:40" x14ac:dyDescent="0.2">
      <c r="A7" s="579" t="s">
        <v>122</v>
      </c>
      <c r="B7" s="233">
        <v>2991.6170000000002</v>
      </c>
      <c r="C7" s="240">
        <v>54.587188104308446</v>
      </c>
      <c r="D7" s="233">
        <v>2991.6170000000002</v>
      </c>
      <c r="E7" s="240">
        <v>54.448098240438789</v>
      </c>
      <c r="F7" s="233">
        <v>3149.6570000000002</v>
      </c>
      <c r="G7" s="240">
        <v>56.063001740634277</v>
      </c>
      <c r="H7" s="394">
        <v>0</v>
      </c>
      <c r="I7" s="394">
        <v>-5.0176892277476552</v>
      </c>
    </row>
    <row r="8" spans="1:40" x14ac:dyDescent="0.2">
      <c r="A8" s="579" t="s">
        <v>123</v>
      </c>
      <c r="B8" s="233">
        <v>21</v>
      </c>
      <c r="C8" s="240">
        <v>0.38318105231735122</v>
      </c>
      <c r="D8" s="233">
        <v>35</v>
      </c>
      <c r="E8" s="240">
        <v>0.63700782500412234</v>
      </c>
      <c r="F8" s="233">
        <v>35</v>
      </c>
      <c r="G8" s="240">
        <v>0.62299007826001362</v>
      </c>
      <c r="H8" s="437">
        <v>-40</v>
      </c>
      <c r="I8" s="394">
        <v>-40</v>
      </c>
    </row>
    <row r="9" spans="1:40" x14ac:dyDescent="0.2">
      <c r="A9" s="540" t="s">
        <v>362</v>
      </c>
      <c r="B9" s="440">
        <v>1606.077</v>
      </c>
      <c r="C9" s="445">
        <v>29.305632141080697</v>
      </c>
      <c r="D9" s="440">
        <v>1606.077</v>
      </c>
      <c r="E9" s="445">
        <v>29.230960473118451</v>
      </c>
      <c r="F9" s="440">
        <v>1602.5940000000001</v>
      </c>
      <c r="G9" s="445">
        <v>28.525718899400808</v>
      </c>
      <c r="H9" s="437">
        <v>0</v>
      </c>
      <c r="I9" s="394">
        <v>0.2173351453955242</v>
      </c>
    </row>
    <row r="10" spans="1:40" s="69" customFormat="1" x14ac:dyDescent="0.2">
      <c r="A10" s="76" t="s">
        <v>114</v>
      </c>
      <c r="B10" s="77">
        <v>5480.4380000000001</v>
      </c>
      <c r="C10" s="246">
        <v>100</v>
      </c>
      <c r="D10" s="77">
        <v>5494.4380000000001</v>
      </c>
      <c r="E10" s="246">
        <v>100</v>
      </c>
      <c r="F10" s="77">
        <v>5618.067</v>
      </c>
      <c r="G10" s="246">
        <v>100</v>
      </c>
      <c r="H10" s="627">
        <v>-0.25480313000164895</v>
      </c>
      <c r="I10" s="78">
        <v>-2.4497571851670674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H7">
    <cfRule type="cellIs" dxfId="2" priority="12" operator="equal">
      <formula>0</formula>
    </cfRule>
  </conditionalFormatting>
  <conditionalFormatting sqref="I5:I9">
    <cfRule type="cellIs" dxfId="1" priority="4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18" t="s">
        <v>40</v>
      </c>
      <c r="B1" s="818"/>
      <c r="C1" s="818"/>
      <c r="D1" s="11"/>
      <c r="E1" s="11"/>
      <c r="F1" s="11"/>
      <c r="G1" s="11"/>
      <c r="H1" s="11"/>
      <c r="I1" s="11"/>
      <c r="J1" s="11"/>
      <c r="K1" s="11"/>
      <c r="L1" s="11"/>
    </row>
    <row r="2" spans="1:47" x14ac:dyDescent="0.2">
      <c r="A2" s="818"/>
      <c r="B2" s="818"/>
      <c r="C2" s="818"/>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7">
        <f>INDICE!A3</f>
        <v>45688</v>
      </c>
      <c r="C4" s="828">
        <v>41671</v>
      </c>
      <c r="D4" s="827">
        <f>DATE(YEAR(B4),MONTH(B4)-1,1)</f>
        <v>45627</v>
      </c>
      <c r="E4" s="828"/>
      <c r="F4" s="827">
        <f>DATE(YEAR(B4)-1,MONTH(B4),1)</f>
        <v>45292</v>
      </c>
      <c r="G4" s="828"/>
      <c r="H4" s="772" t="s">
        <v>417</v>
      </c>
      <c r="I4" s="772"/>
      <c r="J4" s="11"/>
      <c r="K4" s="11"/>
      <c r="L4" s="11"/>
    </row>
    <row r="5" spans="1:47" x14ac:dyDescent="0.2">
      <c r="A5" s="253"/>
      <c r="B5" s="184" t="s">
        <v>54</v>
      </c>
      <c r="C5" s="184" t="s">
        <v>106</v>
      </c>
      <c r="D5" s="184" t="s">
        <v>54</v>
      </c>
      <c r="E5" s="184" t="s">
        <v>106</v>
      </c>
      <c r="F5" s="184" t="s">
        <v>54</v>
      </c>
      <c r="G5" s="184" t="s">
        <v>106</v>
      </c>
      <c r="H5" s="280">
        <f>D4</f>
        <v>45627</v>
      </c>
      <c r="I5" s="280">
        <f>F4</f>
        <v>45292</v>
      </c>
      <c r="J5" s="11"/>
      <c r="K5" s="11"/>
      <c r="L5" s="11"/>
    </row>
    <row r="6" spans="1:47" ht="15" customHeight="1" x14ac:dyDescent="0.2">
      <c r="A6" s="11" t="s">
        <v>367</v>
      </c>
      <c r="B6" s="223">
        <v>11837.516589999999</v>
      </c>
      <c r="C6" s="222">
        <v>31.29189911515698</v>
      </c>
      <c r="D6" s="223">
        <v>8321.9153800000004</v>
      </c>
      <c r="E6" s="222">
        <v>21.905761981492166</v>
      </c>
      <c r="F6" s="223">
        <v>13706.760490000002</v>
      </c>
      <c r="G6" s="222">
        <v>32.923238437653772</v>
      </c>
      <c r="H6" s="222">
        <v>42.245096825293587</v>
      </c>
      <c r="I6" s="222">
        <v>-13.637386466070822</v>
      </c>
      <c r="J6" s="11"/>
      <c r="K6" s="11"/>
      <c r="L6" s="11"/>
    </row>
    <row r="7" spans="1:47" x14ac:dyDescent="0.2">
      <c r="A7" s="252" t="s">
        <v>366</v>
      </c>
      <c r="B7" s="223">
        <v>25991.815999999999</v>
      </c>
      <c r="C7" s="222">
        <v>68.70810088484302</v>
      </c>
      <c r="D7" s="223">
        <v>29667.703000000001</v>
      </c>
      <c r="E7" s="222">
        <v>78.094238018507838</v>
      </c>
      <c r="F7" s="223">
        <v>27925.718999999997</v>
      </c>
      <c r="G7" s="222">
        <v>67.076761562346235</v>
      </c>
      <c r="H7" s="240">
        <v>-12.390197515459834</v>
      </c>
      <c r="I7" s="652">
        <v>-6.9251681577115294</v>
      </c>
      <c r="J7" s="11"/>
      <c r="K7" s="11"/>
      <c r="L7" s="11"/>
    </row>
    <row r="8" spans="1:47" x14ac:dyDescent="0.2">
      <c r="A8" s="173" t="s">
        <v>114</v>
      </c>
      <c r="B8" s="174">
        <v>37829.332589999998</v>
      </c>
      <c r="C8" s="175">
        <v>100</v>
      </c>
      <c r="D8" s="174">
        <v>37989.61838</v>
      </c>
      <c r="E8" s="175">
        <v>100</v>
      </c>
      <c r="F8" s="174">
        <v>41632.479489999998</v>
      </c>
      <c r="G8" s="175">
        <v>100</v>
      </c>
      <c r="H8" s="78">
        <v>-0.42191997928672459</v>
      </c>
      <c r="I8" s="78">
        <v>-9.1350477958285055</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0"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9" t="s">
        <v>1</v>
      </c>
      <c r="B1" s="829"/>
      <c r="C1" s="829"/>
      <c r="D1" s="829"/>
      <c r="E1" s="255"/>
      <c r="F1" s="255"/>
      <c r="G1" s="256"/>
    </row>
    <row r="2" spans="1:7" x14ac:dyDescent="0.2">
      <c r="A2" s="829"/>
      <c r="B2" s="829"/>
      <c r="C2" s="829"/>
      <c r="D2" s="829"/>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30" t="s">
        <v>391</v>
      </c>
      <c r="B24" s="830"/>
      <c r="C24" s="830"/>
      <c r="D24" s="831" t="s">
        <v>392</v>
      </c>
      <c r="E24" s="831"/>
      <c r="F24" s="831"/>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621</v>
      </c>
      <c r="B30" s="686" t="s">
        <v>403</v>
      </c>
      <c r="C30" s="3"/>
      <c r="D30" s="255"/>
      <c r="E30" s="256"/>
      <c r="F30" s="261"/>
      <c r="G30" s="256"/>
    </row>
    <row r="31" spans="1:7" x14ac:dyDescent="0.2">
      <c r="A31" s="6" t="s">
        <v>622</v>
      </c>
      <c r="B31" s="686" t="s">
        <v>623</v>
      </c>
      <c r="C31" s="3"/>
      <c r="D31" s="255"/>
      <c r="E31" s="256"/>
      <c r="F31" s="261"/>
      <c r="G31" s="256"/>
    </row>
    <row r="32" spans="1:7" x14ac:dyDescent="0.2">
      <c r="A32" s="65" t="s">
        <v>620</v>
      </c>
      <c r="B32" s="272" t="s">
        <v>624</v>
      </c>
      <c r="C32" s="256"/>
      <c r="D32" s="256"/>
      <c r="E32" s="256"/>
      <c r="F32" s="256"/>
      <c r="G32" s="256"/>
    </row>
    <row r="33" spans="1:7" x14ac:dyDescent="0.2">
      <c r="A33" s="256" t="s">
        <v>618</v>
      </c>
      <c r="B33" s="686"/>
      <c r="C33" s="256"/>
      <c r="D33" s="256"/>
      <c r="E33" s="256"/>
      <c r="F33" s="256"/>
      <c r="G33" s="256"/>
    </row>
    <row r="34" spans="1:7" x14ac:dyDescent="0.2">
      <c r="A34" s="256" t="s">
        <v>619</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32" t="s">
        <v>668</v>
      </c>
      <c r="B50" s="832"/>
      <c r="C50" s="832"/>
      <c r="D50" s="832"/>
      <c r="E50" s="832"/>
      <c r="F50" s="832"/>
      <c r="G50" s="832"/>
    </row>
    <row r="51" spans="1:200" x14ac:dyDescent="0.2">
      <c r="A51" s="832"/>
      <c r="B51" s="832"/>
      <c r="C51" s="832"/>
      <c r="D51" s="832"/>
      <c r="E51" s="832"/>
      <c r="F51" s="832"/>
      <c r="G51" s="832"/>
    </row>
    <row r="52" spans="1:200" x14ac:dyDescent="0.2">
      <c r="A52" s="832"/>
      <c r="B52" s="832"/>
      <c r="C52" s="832"/>
      <c r="D52" s="832"/>
      <c r="E52" s="832"/>
      <c r="F52" s="832"/>
      <c r="G52" s="832"/>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633</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32" t="s">
        <v>604</v>
      </c>
      <c r="B59" s="832"/>
      <c r="C59" s="832"/>
      <c r="D59" s="832"/>
      <c r="E59" s="832"/>
      <c r="F59" s="832"/>
      <c r="G59" s="83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2"/>
      <c r="B60" s="832"/>
      <c r="C60" s="832"/>
      <c r="D60" s="832"/>
      <c r="E60" s="832"/>
      <c r="F60" s="832"/>
      <c r="G60" s="832"/>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2"/>
      <c r="B61" s="832"/>
      <c r="C61" s="832"/>
      <c r="D61" s="832"/>
      <c r="E61" s="832"/>
      <c r="F61" s="832"/>
      <c r="G61" s="832"/>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2"/>
      <c r="B62" s="832"/>
      <c r="C62" s="832"/>
      <c r="D62" s="832"/>
      <c r="E62" s="832"/>
      <c r="F62" s="832"/>
      <c r="G62" s="832"/>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2"/>
      <c r="B63" s="832"/>
      <c r="C63" s="832"/>
      <c r="D63" s="832"/>
      <c r="E63" s="832"/>
      <c r="F63" s="832"/>
      <c r="G63" s="832"/>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597</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598</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2023</v>
      </c>
      <c r="C3" s="655">
        <v>2024</v>
      </c>
      <c r="D3" s="655">
        <v>2025</v>
      </c>
    </row>
    <row r="4" spans="1:18" x14ac:dyDescent="0.2">
      <c r="A4" s="18" t="s">
        <v>126</v>
      </c>
      <c r="B4" s="558">
        <v>6.5870586284643791</v>
      </c>
      <c r="C4" s="558">
        <v>0.27189109650289683</v>
      </c>
      <c r="D4" s="558">
        <v>3.2818991124805477</v>
      </c>
      <c r="Q4" s="559"/>
      <c r="R4" s="559"/>
    </row>
    <row r="5" spans="1:18" x14ac:dyDescent="0.2">
      <c r="A5" s="18" t="s">
        <v>127</v>
      </c>
      <c r="B5" s="558">
        <v>5.0950713791122322</v>
      </c>
      <c r="C5" s="558">
        <v>0.26125277793741919</v>
      </c>
      <c r="D5" s="558" t="s">
        <v>505</v>
      </c>
    </row>
    <row r="6" spans="1:18" x14ac:dyDescent="0.2">
      <c r="A6" s="18" t="s">
        <v>128</v>
      </c>
      <c r="B6" s="558">
        <v>5.6259443320586824</v>
      </c>
      <c r="C6" s="558">
        <v>-0.55312461008233949</v>
      </c>
      <c r="D6" s="558" t="s">
        <v>505</v>
      </c>
    </row>
    <row r="7" spans="1:18" x14ac:dyDescent="0.2">
      <c r="A7" s="18" t="s">
        <v>129</v>
      </c>
      <c r="B7" s="558">
        <v>3.8695992321937394</v>
      </c>
      <c r="C7" s="558">
        <v>0.79175359592353156</v>
      </c>
      <c r="D7" s="558" t="s">
        <v>505</v>
      </c>
    </row>
    <row r="8" spans="1:18" x14ac:dyDescent="0.2">
      <c r="A8" s="18" t="s">
        <v>130</v>
      </c>
      <c r="B8" s="558">
        <v>1.9872307398936222</v>
      </c>
      <c r="C8" s="558">
        <v>1.6924821333734401</v>
      </c>
      <c r="D8" s="560" t="s">
        <v>505</v>
      </c>
    </row>
    <row r="9" spans="1:18" x14ac:dyDescent="0.2">
      <c r="A9" s="18" t="s">
        <v>131</v>
      </c>
      <c r="B9" s="558">
        <v>1.2527981583727197</v>
      </c>
      <c r="C9" s="558">
        <v>1.7076291341421974</v>
      </c>
      <c r="D9" s="560" t="s">
        <v>505</v>
      </c>
    </row>
    <row r="10" spans="1:18" x14ac:dyDescent="0.2">
      <c r="A10" s="18" t="s">
        <v>132</v>
      </c>
      <c r="B10" s="558">
        <v>0.85888548027378464</v>
      </c>
      <c r="C10" s="558">
        <v>2.2506822835726479</v>
      </c>
      <c r="D10" s="558" t="s">
        <v>505</v>
      </c>
    </row>
    <row r="11" spans="1:18" x14ac:dyDescent="0.2">
      <c r="A11" s="18" t="s">
        <v>133</v>
      </c>
      <c r="B11" s="558">
        <v>1.4238669066876351E-2</v>
      </c>
      <c r="C11" s="558">
        <v>3.0566142448719194</v>
      </c>
      <c r="D11" s="681" t="s">
        <v>505</v>
      </c>
    </row>
    <row r="12" spans="1:18" x14ac:dyDescent="0.2">
      <c r="A12" s="18" t="s">
        <v>134</v>
      </c>
      <c r="B12" s="558">
        <v>-0.62866038579348971</v>
      </c>
      <c r="C12" s="558">
        <v>3.6046706058099338</v>
      </c>
      <c r="D12" s="560" t="s">
        <v>505</v>
      </c>
    </row>
    <row r="13" spans="1:18" x14ac:dyDescent="0.2">
      <c r="A13" s="18" t="s">
        <v>135</v>
      </c>
      <c r="B13" s="558">
        <v>-0.65695828970273573</v>
      </c>
      <c r="C13" s="558">
        <v>4.099541782545078</v>
      </c>
      <c r="D13" s="560" t="s">
        <v>505</v>
      </c>
    </row>
    <row r="14" spans="1:18" x14ac:dyDescent="0.2">
      <c r="A14" s="18" t="s">
        <v>136</v>
      </c>
      <c r="B14" s="558">
        <v>-2.6646181929153006E-2</v>
      </c>
      <c r="C14" s="558">
        <v>3.6950971581857051</v>
      </c>
      <c r="D14" s="558" t="s">
        <v>505</v>
      </c>
    </row>
    <row r="15" spans="1:18" x14ac:dyDescent="0.2">
      <c r="A15" s="439" t="s">
        <v>137</v>
      </c>
      <c r="B15" s="445">
        <v>-0.93462748205260049</v>
      </c>
      <c r="C15" s="445">
        <v>4.3634085269224681</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79">
        <f>INDICE!A3</f>
        <v>45688</v>
      </c>
      <c r="C3" s="780"/>
      <c r="D3" s="780" t="s">
        <v>115</v>
      </c>
      <c r="E3" s="780"/>
      <c r="F3" s="780" t="s">
        <v>116</v>
      </c>
      <c r="G3" s="780"/>
      <c r="H3" s="780"/>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90.139249999999961</v>
      </c>
      <c r="C5" s="315">
        <v>1.3512639835604681</v>
      </c>
      <c r="D5" s="314">
        <v>90.139249999999961</v>
      </c>
      <c r="E5" s="315">
        <v>1.3512639835604681</v>
      </c>
      <c r="F5" s="314">
        <v>707.21059999999989</v>
      </c>
      <c r="G5" s="315">
        <v>-1.833379901166091</v>
      </c>
      <c r="H5" s="320">
        <v>33.174332218019494</v>
      </c>
    </row>
    <row r="6" spans="1:8" x14ac:dyDescent="0.2">
      <c r="A6" s="313" t="s">
        <v>139</v>
      </c>
      <c r="B6" s="322">
        <v>70.625389999999982</v>
      </c>
      <c r="C6" s="315">
        <v>10.142247634898331</v>
      </c>
      <c r="D6" s="314">
        <v>70.625389999999982</v>
      </c>
      <c r="E6" s="315">
        <v>10.142247634898331</v>
      </c>
      <c r="F6" s="314">
        <v>475.22781000000003</v>
      </c>
      <c r="G6" s="315">
        <v>-1.0633114657601477</v>
      </c>
      <c r="H6" s="320">
        <v>22.292320347265509</v>
      </c>
    </row>
    <row r="7" spans="1:8" x14ac:dyDescent="0.2">
      <c r="A7" s="313" t="s">
        <v>140</v>
      </c>
      <c r="B7" s="322">
        <v>10.057049999999997</v>
      </c>
      <c r="C7" s="315">
        <v>7.7542610775157588</v>
      </c>
      <c r="D7" s="314">
        <v>10.057049999999997</v>
      </c>
      <c r="E7" s="315">
        <v>7.7542610775157588</v>
      </c>
      <c r="F7" s="314">
        <v>123.84955000000001</v>
      </c>
      <c r="G7" s="315">
        <v>8.6533281245051619</v>
      </c>
      <c r="H7" s="320">
        <v>5.8096217968907942</v>
      </c>
    </row>
    <row r="8" spans="1:8" x14ac:dyDescent="0.2">
      <c r="A8" s="316" t="s">
        <v>437</v>
      </c>
      <c r="B8" s="321">
        <v>28.534040000000001</v>
      </c>
      <c r="C8" s="318">
        <v>-29.774342493698917</v>
      </c>
      <c r="D8" s="317">
        <v>28.534040000000001</v>
      </c>
      <c r="E8" s="319">
        <v>-29.774342493698917</v>
      </c>
      <c r="F8" s="317">
        <v>825.51260000000002</v>
      </c>
      <c r="G8" s="319">
        <v>6.3366847319480915</v>
      </c>
      <c r="H8" s="483">
        <v>38.723725637824217</v>
      </c>
    </row>
    <row r="9" spans="1:8" s="69" customFormat="1" x14ac:dyDescent="0.2">
      <c r="A9" s="283" t="s">
        <v>114</v>
      </c>
      <c r="B9" s="61">
        <v>199.35572999999997</v>
      </c>
      <c r="C9" s="62">
        <v>-1.8071544989354087</v>
      </c>
      <c r="D9" s="61">
        <v>199.35572999999997</v>
      </c>
      <c r="E9" s="62">
        <v>-1.8071544989354087</v>
      </c>
      <c r="F9" s="61">
        <v>2131.8005599999997</v>
      </c>
      <c r="G9" s="62">
        <v>1.9483443493755537</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25" priority="8" operator="between">
      <formula>0</formula>
      <formula>0.5</formula>
    </cfRule>
  </conditionalFormatting>
  <conditionalFormatting sqref="C17:U17">
    <cfRule type="cellIs" dxfId="224" priority="3" operator="between">
      <formula>-0.0499999</formula>
      <formula>0.0499999</formula>
    </cfRule>
  </conditionalFormatting>
  <conditionalFormatting sqref="D8">
    <cfRule type="cellIs" dxfId="223" priority="7" operator="between">
      <formula>0</formula>
      <formula>0.5</formula>
    </cfRule>
  </conditionalFormatting>
  <conditionalFormatting sqref="F8">
    <cfRule type="cellIs" dxfId="222" priority="6" operator="between">
      <formula>0</formula>
      <formula>0.5</formula>
    </cfRule>
  </conditionalFormatting>
  <conditionalFormatting sqref="G5">
    <cfRule type="cellIs" dxfId="221" priority="1" operator="between">
      <formula>-0.049</formula>
      <formula>0.049</formula>
    </cfRule>
  </conditionalFormatting>
  <conditionalFormatting sqref="H8">
    <cfRule type="cellIs" dxfId="220"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79">
        <f>INDICE!A3</f>
        <v>45688</v>
      </c>
      <c r="C3" s="780"/>
      <c r="D3" s="781" t="s">
        <v>115</v>
      </c>
      <c r="E3" s="781"/>
      <c r="F3" s="781" t="s">
        <v>116</v>
      </c>
      <c r="G3" s="781"/>
      <c r="H3" s="781"/>
    </row>
    <row r="4" spans="1:14" x14ac:dyDescent="0.2">
      <c r="A4" s="66"/>
      <c r="B4" s="82" t="s">
        <v>47</v>
      </c>
      <c r="C4" s="82" t="s">
        <v>421</v>
      </c>
      <c r="D4" s="82" t="s">
        <v>47</v>
      </c>
      <c r="E4" s="82" t="s">
        <v>417</v>
      </c>
      <c r="F4" s="82" t="s">
        <v>47</v>
      </c>
      <c r="G4" s="83" t="s">
        <v>417</v>
      </c>
      <c r="H4" s="83" t="s">
        <v>106</v>
      </c>
    </row>
    <row r="5" spans="1:14" x14ac:dyDescent="0.2">
      <c r="A5" s="84" t="s">
        <v>183</v>
      </c>
      <c r="B5" s="336">
        <v>477.53083000000026</v>
      </c>
      <c r="C5" s="332">
        <v>6.6545602757804927</v>
      </c>
      <c r="D5" s="331">
        <v>477.53083000000026</v>
      </c>
      <c r="E5" s="333">
        <v>6.6545602757804927</v>
      </c>
      <c r="F5" s="331">
        <v>6202.7111799999993</v>
      </c>
      <c r="G5" s="333">
        <v>6.6773161830461554</v>
      </c>
      <c r="H5" s="338">
        <v>94.629646423287909</v>
      </c>
    </row>
    <row r="6" spans="1:14" x14ac:dyDescent="0.2">
      <c r="A6" s="84" t="s">
        <v>184</v>
      </c>
      <c r="B6" s="322">
        <v>26.93703</v>
      </c>
      <c r="C6" s="329">
        <v>9.4814299997561626</v>
      </c>
      <c r="D6" s="314">
        <v>26.93703</v>
      </c>
      <c r="E6" s="315">
        <v>9.4814299997561626</v>
      </c>
      <c r="F6" s="314">
        <v>346.94877000000002</v>
      </c>
      <c r="G6" s="315">
        <v>7.3210075979645257</v>
      </c>
      <c r="H6" s="320">
        <v>5.293111105665675</v>
      </c>
    </row>
    <row r="7" spans="1:14" x14ac:dyDescent="0.2">
      <c r="A7" s="84" t="s">
        <v>188</v>
      </c>
      <c r="B7" s="337">
        <v>0</v>
      </c>
      <c r="C7" s="329">
        <v>0</v>
      </c>
      <c r="D7" s="328">
        <v>0</v>
      </c>
      <c r="E7" s="582">
        <v>0</v>
      </c>
      <c r="F7" s="328">
        <v>4.6600000000000003E-2</v>
      </c>
      <c r="G7" s="582">
        <v>8.8785046728971881</v>
      </c>
      <c r="H7" s="337">
        <v>7.1093774889019056E-4</v>
      </c>
    </row>
    <row r="8" spans="1:14" x14ac:dyDescent="0.2">
      <c r="A8" s="84" t="s">
        <v>145</v>
      </c>
      <c r="B8" s="337">
        <v>1.1710000000000002E-2</v>
      </c>
      <c r="C8" s="329">
        <v>0</v>
      </c>
      <c r="D8" s="328">
        <v>1.1710000000000002E-2</v>
      </c>
      <c r="E8" s="582">
        <v>0</v>
      </c>
      <c r="F8" s="328">
        <v>5.3579999999999996E-2</v>
      </c>
      <c r="G8" s="582">
        <v>28.059273422562125</v>
      </c>
      <c r="H8" s="337">
        <v>8.1742584947503002E-4</v>
      </c>
    </row>
    <row r="9" spans="1:14" x14ac:dyDescent="0.2">
      <c r="A9" s="335" t="s">
        <v>146</v>
      </c>
      <c r="B9" s="323">
        <v>504.47957000000025</v>
      </c>
      <c r="C9" s="324">
        <v>6.8042910684476485</v>
      </c>
      <c r="D9" s="323">
        <v>504.47957000000025</v>
      </c>
      <c r="E9" s="324">
        <v>6.8042910684476485</v>
      </c>
      <c r="F9" s="323">
        <v>6549.7601299999988</v>
      </c>
      <c r="G9" s="324">
        <v>6.7113807202372584</v>
      </c>
      <c r="H9" s="324">
        <v>99.92428589255195</v>
      </c>
    </row>
    <row r="10" spans="1:14" x14ac:dyDescent="0.2">
      <c r="A10" s="84" t="s">
        <v>147</v>
      </c>
      <c r="B10" s="337">
        <v>0.34201000000000009</v>
      </c>
      <c r="C10" s="329">
        <v>47.532568372012818</v>
      </c>
      <c r="D10" s="328">
        <v>0.34201000000000009</v>
      </c>
      <c r="E10" s="329">
        <v>47.532568372012818</v>
      </c>
      <c r="F10" s="328">
        <v>4.9628500000000013</v>
      </c>
      <c r="G10" s="329">
        <v>6.1329278646385017</v>
      </c>
      <c r="H10" s="320">
        <v>7.5714107448061868E-2</v>
      </c>
    </row>
    <row r="11" spans="1:14" x14ac:dyDescent="0.2">
      <c r="A11" s="60" t="s">
        <v>148</v>
      </c>
      <c r="B11" s="325">
        <v>504.82158000000027</v>
      </c>
      <c r="C11" s="326">
        <v>6.8242703085302292</v>
      </c>
      <c r="D11" s="325">
        <v>504.82158000000027</v>
      </c>
      <c r="E11" s="326">
        <v>6.8242703085302292</v>
      </c>
      <c r="F11" s="325">
        <v>6554.7229799999986</v>
      </c>
      <c r="G11" s="326">
        <v>6.7109403645818437</v>
      </c>
      <c r="H11" s="326">
        <v>100</v>
      </c>
    </row>
    <row r="12" spans="1:14" x14ac:dyDescent="0.2">
      <c r="A12" s="362" t="s">
        <v>149</v>
      </c>
      <c r="B12" s="327"/>
      <c r="C12" s="327"/>
      <c r="D12" s="327"/>
      <c r="E12" s="327"/>
      <c r="F12" s="327"/>
      <c r="G12" s="327"/>
      <c r="H12" s="327"/>
    </row>
    <row r="13" spans="1:14" x14ac:dyDescent="0.2">
      <c r="A13" s="586" t="s">
        <v>188</v>
      </c>
      <c r="B13" s="587">
        <v>14.310440000000018</v>
      </c>
      <c r="C13" s="588">
        <v>8.3914028794417241</v>
      </c>
      <c r="D13" s="589">
        <v>14.310440000000018</v>
      </c>
      <c r="E13" s="588">
        <v>8.3914028794417241</v>
      </c>
      <c r="F13" s="589">
        <v>171.82117000000005</v>
      </c>
      <c r="G13" s="588">
        <v>-27.253279602795942</v>
      </c>
      <c r="H13" s="590">
        <v>2.6213338156969694</v>
      </c>
    </row>
    <row r="14" spans="1:14" x14ac:dyDescent="0.2">
      <c r="A14" s="591" t="s">
        <v>150</v>
      </c>
      <c r="B14" s="592">
        <v>2.8347520325894169</v>
      </c>
      <c r="C14" s="593"/>
      <c r="D14" s="594">
        <v>2.8347520325894169</v>
      </c>
      <c r="E14" s="593"/>
      <c r="F14" s="594">
        <v>2.6213338156969694</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2" t="s">
        <v>667</v>
      </c>
      <c r="B19" s="782"/>
      <c r="C19" s="782"/>
      <c r="D19" s="782"/>
      <c r="E19" s="782"/>
      <c r="F19" s="782"/>
      <c r="G19" s="782"/>
      <c r="H19" s="782"/>
    </row>
    <row r="20" spans="1:14" x14ac:dyDescent="0.2">
      <c r="A20" s="782"/>
      <c r="B20" s="782"/>
      <c r="C20" s="782"/>
      <c r="D20" s="782"/>
      <c r="E20" s="782"/>
      <c r="F20" s="782"/>
      <c r="G20" s="782"/>
      <c r="H20" s="782"/>
    </row>
  </sheetData>
  <mergeCells count="4">
    <mergeCell ref="B3:C3"/>
    <mergeCell ref="D3:E3"/>
    <mergeCell ref="F3:H3"/>
    <mergeCell ref="A19:H20"/>
  </mergeCells>
  <conditionalFormatting sqref="B10 D10 F10:G10">
    <cfRule type="cellIs" dxfId="219" priority="28" operator="between">
      <formula>0</formula>
      <formula>0.5</formula>
    </cfRule>
  </conditionalFormatting>
  <conditionalFormatting sqref="B7:D8">
    <cfRule type="cellIs" dxfId="218" priority="14" operator="equal">
      <formula>0</formula>
    </cfRule>
    <cfRule type="cellIs" dxfId="217" priority="15" operator="between">
      <formula>0</formula>
      <formula>0.5</formula>
    </cfRule>
  </conditionalFormatting>
  <conditionalFormatting sqref="C6">
    <cfRule type="cellIs" dxfId="216" priority="1" operator="between">
      <formula>-0.05</formula>
      <formula>0</formula>
    </cfRule>
    <cfRule type="cellIs" dxfId="215" priority="2" operator="between">
      <formula>0</formula>
      <formula>0.5</formula>
    </cfRule>
  </conditionalFormatting>
  <conditionalFormatting sqref="F7">
    <cfRule type="cellIs" dxfId="214" priority="11" operator="equal">
      <formula>0</formula>
    </cfRule>
  </conditionalFormatting>
  <conditionalFormatting sqref="F7:F8">
    <cfRule type="cellIs" dxfId="213" priority="12" operator="between">
      <formula>0</formula>
      <formula>0.5</formula>
    </cfRule>
  </conditionalFormatting>
  <conditionalFormatting sqref="H7:H8">
    <cfRule type="cellIs" dxfId="212"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586</v>
      </c>
    </row>
    <row r="2" spans="1:12" ht="15.75" x14ac:dyDescent="0.25">
      <c r="A2" s="2"/>
      <c r="B2" s="89"/>
      <c r="H2" s="79" t="s">
        <v>151</v>
      </c>
    </row>
    <row r="3" spans="1:12" ht="14.1" customHeight="1" x14ac:dyDescent="0.2">
      <c r="A3" s="90"/>
      <c r="B3" s="783">
        <f>INDICE!A3</f>
        <v>45688</v>
      </c>
      <c r="C3" s="783"/>
      <c r="D3" s="783"/>
      <c r="E3" s="91"/>
      <c r="F3" s="784" t="s">
        <v>116</v>
      </c>
      <c r="G3" s="784"/>
      <c r="H3" s="784"/>
    </row>
    <row r="4" spans="1:12" x14ac:dyDescent="0.2">
      <c r="A4" s="92"/>
      <c r="B4" s="93" t="s">
        <v>143</v>
      </c>
      <c r="C4" s="488" t="s">
        <v>144</v>
      </c>
      <c r="D4" s="93" t="s">
        <v>152</v>
      </c>
      <c r="E4" s="93"/>
      <c r="F4" s="93" t="s">
        <v>143</v>
      </c>
      <c r="G4" s="488" t="s">
        <v>144</v>
      </c>
      <c r="H4" s="93" t="s">
        <v>152</v>
      </c>
    </row>
    <row r="5" spans="1:12" x14ac:dyDescent="0.2">
      <c r="A5" s="90" t="s">
        <v>153</v>
      </c>
      <c r="B5" s="94">
        <v>74.437390000000022</v>
      </c>
      <c r="C5" s="96">
        <v>2.8914000000000004</v>
      </c>
      <c r="D5" s="339">
        <v>77.328790000000026</v>
      </c>
      <c r="E5" s="94"/>
      <c r="F5" s="94">
        <v>951.73805999999797</v>
      </c>
      <c r="G5" s="96">
        <v>38.780159999999988</v>
      </c>
      <c r="H5" s="339">
        <v>990.518219999998</v>
      </c>
    </row>
    <row r="6" spans="1:12" x14ac:dyDescent="0.2">
      <c r="A6" s="92" t="s">
        <v>154</v>
      </c>
      <c r="B6" s="95">
        <v>13.152089999999998</v>
      </c>
      <c r="C6" s="96">
        <v>0.4849</v>
      </c>
      <c r="D6" s="340">
        <v>13.636989999999997</v>
      </c>
      <c r="E6" s="95"/>
      <c r="F6" s="95">
        <v>174.79591000000002</v>
      </c>
      <c r="G6" s="96">
        <v>7.130410000000003</v>
      </c>
      <c r="H6" s="340">
        <v>181.92632000000003</v>
      </c>
    </row>
    <row r="7" spans="1:12" x14ac:dyDescent="0.2">
      <c r="A7" s="92" t="s">
        <v>155</v>
      </c>
      <c r="B7" s="95">
        <v>8.1387299999999989</v>
      </c>
      <c r="C7" s="96">
        <v>0.45501999999999998</v>
      </c>
      <c r="D7" s="340">
        <v>8.5937499999999982</v>
      </c>
      <c r="E7" s="95"/>
      <c r="F7" s="95">
        <v>109.56427000000005</v>
      </c>
      <c r="G7" s="96">
        <v>6.2575500000000011</v>
      </c>
      <c r="H7" s="340">
        <v>115.82182000000005</v>
      </c>
    </row>
    <row r="8" spans="1:12" x14ac:dyDescent="0.2">
      <c r="A8" s="92" t="s">
        <v>156</v>
      </c>
      <c r="B8" s="95">
        <v>14.629209999999999</v>
      </c>
      <c r="C8" s="96">
        <v>0.69401999999999997</v>
      </c>
      <c r="D8" s="340">
        <v>15.323229999999999</v>
      </c>
      <c r="E8" s="95"/>
      <c r="F8" s="95">
        <v>265.52245000000005</v>
      </c>
      <c r="G8" s="96">
        <v>11.549650000000005</v>
      </c>
      <c r="H8" s="340">
        <v>277.07210000000003</v>
      </c>
    </row>
    <row r="9" spans="1:12" x14ac:dyDescent="0.2">
      <c r="A9" s="92" t="s">
        <v>157</v>
      </c>
      <c r="B9" s="95">
        <v>38.16317999999999</v>
      </c>
      <c r="C9" s="96">
        <v>8.8297900000000009</v>
      </c>
      <c r="D9" s="340">
        <v>46.992969999999993</v>
      </c>
      <c r="E9" s="95"/>
      <c r="F9" s="95">
        <v>445.30730999999992</v>
      </c>
      <c r="G9" s="96">
        <v>100.93070999999998</v>
      </c>
      <c r="H9" s="340">
        <v>546.23801999999989</v>
      </c>
    </row>
    <row r="10" spans="1:12" x14ac:dyDescent="0.2">
      <c r="A10" s="92" t="s">
        <v>158</v>
      </c>
      <c r="B10" s="95">
        <v>5.8660300000000003</v>
      </c>
      <c r="C10" s="96">
        <v>0.23757</v>
      </c>
      <c r="D10" s="340">
        <v>6.1036000000000001</v>
      </c>
      <c r="E10" s="95"/>
      <c r="F10" s="95">
        <v>85.061610000000016</v>
      </c>
      <c r="G10" s="96">
        <v>3.4685499999999996</v>
      </c>
      <c r="H10" s="340">
        <v>88.530160000000009</v>
      </c>
    </row>
    <row r="11" spans="1:12" x14ac:dyDescent="0.2">
      <c r="A11" s="92" t="s">
        <v>159</v>
      </c>
      <c r="B11" s="95">
        <v>24.042770000000008</v>
      </c>
      <c r="C11" s="96">
        <v>1.0895799999999998</v>
      </c>
      <c r="D11" s="340">
        <v>25.13235000000001</v>
      </c>
      <c r="E11" s="95"/>
      <c r="F11" s="95">
        <v>343.7746599999993</v>
      </c>
      <c r="G11" s="96">
        <v>17.006990000000009</v>
      </c>
      <c r="H11" s="340">
        <v>360.78164999999933</v>
      </c>
    </row>
    <row r="12" spans="1:12" x14ac:dyDescent="0.2">
      <c r="A12" s="92" t="s">
        <v>508</v>
      </c>
      <c r="B12" s="95">
        <v>20.023850000000007</v>
      </c>
      <c r="C12" s="96">
        <v>0.66541000000000017</v>
      </c>
      <c r="D12" s="340">
        <v>20.689260000000008</v>
      </c>
      <c r="E12" s="95"/>
      <c r="F12" s="95">
        <v>263.73612000000014</v>
      </c>
      <c r="G12" s="96">
        <v>9.2874100000000031</v>
      </c>
      <c r="H12" s="340">
        <v>273.02353000000016</v>
      </c>
      <c r="J12" s="96"/>
    </row>
    <row r="13" spans="1:12" x14ac:dyDescent="0.2">
      <c r="A13" s="92" t="s">
        <v>160</v>
      </c>
      <c r="B13" s="95">
        <v>84.805469999999971</v>
      </c>
      <c r="C13" s="96">
        <v>3.8764600000000002</v>
      </c>
      <c r="D13" s="340">
        <v>88.681929999999966</v>
      </c>
      <c r="E13" s="95"/>
      <c r="F13" s="95">
        <v>1095.8759500000008</v>
      </c>
      <c r="G13" s="96">
        <v>51.174539999999993</v>
      </c>
      <c r="H13" s="340">
        <v>1147.0504900000008</v>
      </c>
      <c r="J13" s="96"/>
      <c r="L13" s="687"/>
    </row>
    <row r="14" spans="1:12" x14ac:dyDescent="0.2">
      <c r="A14" s="92" t="s">
        <v>161</v>
      </c>
      <c r="B14" s="95">
        <v>0.48046000000000005</v>
      </c>
      <c r="C14" s="96">
        <v>8.1530000000000005E-2</v>
      </c>
      <c r="D14" s="341">
        <v>0.5619900000000001</v>
      </c>
      <c r="E14" s="96"/>
      <c r="F14" s="95">
        <v>6.17075</v>
      </c>
      <c r="G14" s="96">
        <v>0.73046</v>
      </c>
      <c r="H14" s="341">
        <v>6.9012099999999998</v>
      </c>
      <c r="J14" s="96"/>
      <c r="K14" s="704"/>
    </row>
    <row r="15" spans="1:12" x14ac:dyDescent="0.2">
      <c r="A15" s="92" t="s">
        <v>162</v>
      </c>
      <c r="B15" s="95">
        <v>54.538059999999987</v>
      </c>
      <c r="C15" s="96">
        <v>2.1916400000000009</v>
      </c>
      <c r="D15" s="340">
        <v>56.729699999999987</v>
      </c>
      <c r="E15" s="95"/>
      <c r="F15" s="95">
        <v>710.92951000000085</v>
      </c>
      <c r="G15" s="96">
        <v>28.724289999999993</v>
      </c>
      <c r="H15" s="340">
        <v>739.65380000000084</v>
      </c>
      <c r="J15" s="96"/>
    </row>
    <row r="16" spans="1:12" x14ac:dyDescent="0.2">
      <c r="A16" s="92" t="s">
        <v>163</v>
      </c>
      <c r="B16" s="95">
        <v>8.7247199999999996</v>
      </c>
      <c r="C16" s="96">
        <v>0.28542000000000001</v>
      </c>
      <c r="D16" s="340">
        <v>9.0101399999999998</v>
      </c>
      <c r="E16" s="95"/>
      <c r="F16" s="95">
        <v>116.55535000000008</v>
      </c>
      <c r="G16" s="96">
        <v>3.6386100000000012</v>
      </c>
      <c r="H16" s="340">
        <v>120.19396000000008</v>
      </c>
      <c r="J16" s="96"/>
    </row>
    <row r="17" spans="1:11" x14ac:dyDescent="0.2">
      <c r="A17" s="92" t="s">
        <v>164</v>
      </c>
      <c r="B17" s="95">
        <v>22.357320000000001</v>
      </c>
      <c r="C17" s="96">
        <v>1.0644799999999996</v>
      </c>
      <c r="D17" s="340">
        <v>23.421800000000001</v>
      </c>
      <c r="E17" s="95"/>
      <c r="F17" s="95">
        <v>296.37040999999994</v>
      </c>
      <c r="G17" s="96">
        <v>15.067480000000007</v>
      </c>
      <c r="H17" s="340">
        <v>311.43788999999992</v>
      </c>
      <c r="J17" s="96"/>
    </row>
    <row r="18" spans="1:11" x14ac:dyDescent="0.2">
      <c r="A18" s="92" t="s">
        <v>165</v>
      </c>
      <c r="B18" s="95">
        <v>2.4796900000000002</v>
      </c>
      <c r="C18" s="96">
        <v>9.4230000000000008E-2</v>
      </c>
      <c r="D18" s="340">
        <v>2.5739200000000002</v>
      </c>
      <c r="E18" s="95"/>
      <c r="F18" s="95">
        <v>33.439240000000005</v>
      </c>
      <c r="G18" s="96">
        <v>1.2899799999999992</v>
      </c>
      <c r="H18" s="340">
        <v>34.729220000000005</v>
      </c>
      <c r="J18" s="96"/>
    </row>
    <row r="19" spans="1:11" x14ac:dyDescent="0.2">
      <c r="A19" s="92" t="s">
        <v>166</v>
      </c>
      <c r="B19" s="95">
        <v>66.030509999999978</v>
      </c>
      <c r="C19" s="96">
        <v>2.3121100000000006</v>
      </c>
      <c r="D19" s="340">
        <v>68.342619999999982</v>
      </c>
      <c r="E19" s="95"/>
      <c r="F19" s="95">
        <v>797.9458800000001</v>
      </c>
      <c r="G19" s="96">
        <v>29.141650000000009</v>
      </c>
      <c r="H19" s="340">
        <v>827.08753000000013</v>
      </c>
      <c r="J19" s="96"/>
    </row>
    <row r="20" spans="1:11" x14ac:dyDescent="0.2">
      <c r="A20" s="92" t="s">
        <v>167</v>
      </c>
      <c r="B20" s="96">
        <v>0.52578999999999998</v>
      </c>
      <c r="C20" s="96">
        <v>0</v>
      </c>
      <c r="D20" s="341">
        <v>0.52578999999999998</v>
      </c>
      <c r="E20" s="96"/>
      <c r="F20" s="95">
        <v>6.8480299999999996</v>
      </c>
      <c r="G20" s="96">
        <v>0</v>
      </c>
      <c r="H20" s="341">
        <v>6.8480299999999996</v>
      </c>
      <c r="J20" s="96"/>
    </row>
    <row r="21" spans="1:11" x14ac:dyDescent="0.2">
      <c r="A21" s="92" t="s">
        <v>168</v>
      </c>
      <c r="B21" s="95">
        <v>13.078200000000001</v>
      </c>
      <c r="C21" s="96">
        <v>0.57525999999999988</v>
      </c>
      <c r="D21" s="340">
        <v>13.653460000000001</v>
      </c>
      <c r="E21" s="95"/>
      <c r="F21" s="95">
        <v>170.13181</v>
      </c>
      <c r="G21" s="96">
        <v>7.500619999999997</v>
      </c>
      <c r="H21" s="340">
        <v>177.63243</v>
      </c>
      <c r="J21" s="96"/>
      <c r="K21" s="96"/>
    </row>
    <row r="22" spans="1:11" x14ac:dyDescent="0.2">
      <c r="A22" s="92" t="s">
        <v>169</v>
      </c>
      <c r="B22" s="95">
        <v>6.5198400000000003</v>
      </c>
      <c r="C22" s="96">
        <v>0.20965</v>
      </c>
      <c r="D22" s="340">
        <v>6.7294900000000002</v>
      </c>
      <c r="E22" s="95"/>
      <c r="F22" s="95">
        <v>87.45746000000004</v>
      </c>
      <c r="G22" s="96">
        <v>3.0857400000000013</v>
      </c>
      <c r="H22" s="340">
        <v>90.543200000000041</v>
      </c>
      <c r="J22" s="96"/>
    </row>
    <row r="23" spans="1:11" x14ac:dyDescent="0.2">
      <c r="A23" s="97" t="s">
        <v>170</v>
      </c>
      <c r="B23" s="98">
        <v>19.537520000000004</v>
      </c>
      <c r="C23" s="96">
        <v>0.89855999999999991</v>
      </c>
      <c r="D23" s="342">
        <v>20.436080000000004</v>
      </c>
      <c r="E23" s="98"/>
      <c r="F23" s="98">
        <v>241.48639999999972</v>
      </c>
      <c r="G23" s="96">
        <v>12.183970000000011</v>
      </c>
      <c r="H23" s="342">
        <v>253.67036999999974</v>
      </c>
      <c r="J23" s="96"/>
    </row>
    <row r="24" spans="1:11" x14ac:dyDescent="0.2">
      <c r="A24" s="99" t="s">
        <v>426</v>
      </c>
      <c r="B24" s="100">
        <v>477.53083000000021</v>
      </c>
      <c r="C24" s="100">
        <v>26.937029999999989</v>
      </c>
      <c r="D24" s="100">
        <v>504.4678600000002</v>
      </c>
      <c r="E24" s="100"/>
      <c r="F24" s="100">
        <v>6202.7111800000148</v>
      </c>
      <c r="G24" s="100">
        <v>346.94877000000122</v>
      </c>
      <c r="H24" s="100">
        <v>6549.6599500000157</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11" priority="13" operator="between">
      <formula>0</formula>
      <formula>0.5</formula>
    </cfRule>
    <cfRule type="cellIs" dxfId="210" priority="14" operator="between">
      <formula>0</formula>
      <formula>0.49</formula>
    </cfRule>
  </conditionalFormatting>
  <conditionalFormatting sqref="C5:C23">
    <cfRule type="cellIs" dxfId="209" priority="12" stopIfTrue="1" operator="equal">
      <formula>0</formula>
    </cfRule>
  </conditionalFormatting>
  <conditionalFormatting sqref="G5:G23">
    <cfRule type="cellIs" dxfId="208" priority="10" stopIfTrue="1" operator="equal">
      <formula>0</formula>
    </cfRule>
  </conditionalFormatting>
  <conditionalFormatting sqref="J12:J30">
    <cfRule type="cellIs" dxfId="207" priority="6" stopIfTrue="1" operator="equal">
      <formula>0</formula>
    </cfRule>
    <cfRule type="cellIs" dxfId="206" priority="8" operator="between">
      <formula>0</formula>
      <formula>0.5</formula>
    </cfRule>
    <cfRule type="cellIs" dxfId="205"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2025-03-21T09:35:02Z</dcterms:modified>
</cp:coreProperties>
</file>